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talMu\Documents\MYPE 2026\MYPE 2026 website\"/>
    </mc:Choice>
  </mc:AlternateContent>
  <xr:revisionPtr revIDLastSave="0" documentId="13_ncr:1_{331B73DD-FBFA-449C-B539-B7A2B3EBFBDB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MYPE by pop grp and sex" sheetId="1" r:id="rId1"/>
    <sheet name="Total Fertilty Rate" sheetId="15" r:id="rId2"/>
    <sheet name="MYPE by province" sheetId="14" r:id="rId3"/>
    <sheet name="International Net migration" sheetId="4" r:id="rId4"/>
    <sheet name="Mortality Indicators over time" sheetId="6" r:id="rId5"/>
    <sheet name="Births and deaths over time" sheetId="5" r:id="rId6"/>
    <sheet name="HIV Estimates over time" sheetId="9" r:id="rId7"/>
    <sheet name="Rate of Growth by age grp" sheetId="10" r:id="rId8"/>
    <sheet name="MYPE by pop grp age and sex" sheetId="11" r:id="rId9"/>
    <sheet name="inter provincial migration" sheetId="20" r:id="rId10"/>
    <sheet name="% distribution of prov overtime" sheetId="22" r:id="rId11"/>
    <sheet name="Povincial est by age and sex" sheetId="13" r:id="rId12"/>
    <sheet name="TFR by Province" sheetId="19" r:id="rId13"/>
    <sheet name="LE by gender and prov" sheetId="21" r:id="rId14"/>
    <sheet name="%children over time within prov" sheetId="26" r:id="rId15"/>
    <sheet name="%elderly overtime within prov" sheetId="27" r:id="rId16"/>
    <sheet name="Selected ages" sheetId="28" r:id="rId17"/>
  </sheets>
  <definedNames>
    <definedName name="_Toc424070724" localSheetId="7">'Rate of Growth by age grp'!#REF!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20" l="1"/>
  <c r="D14" i="1"/>
  <c r="AD21" i="13" l="1"/>
  <c r="AE21" i="13"/>
  <c r="AC21" i="13"/>
  <c r="Y33" i="13" l="1"/>
  <c r="B16" i="1" l="1"/>
  <c r="B11" i="1" l="1"/>
  <c r="E24" i="11" l="1"/>
  <c r="G14" i="1"/>
  <c r="F14" i="1"/>
  <c r="E14" i="1"/>
  <c r="G13" i="1"/>
  <c r="F13" i="1"/>
  <c r="E13" i="1"/>
  <c r="D13" i="1"/>
  <c r="G12" i="1"/>
  <c r="F12" i="1"/>
  <c r="E12" i="1"/>
  <c r="D12" i="1"/>
  <c r="G11" i="1"/>
  <c r="F11" i="1"/>
  <c r="E11" i="1"/>
  <c r="D11" i="1"/>
  <c r="AF4" i="13" l="1"/>
  <c r="AF6" i="13"/>
  <c r="AF8" i="13"/>
  <c r="AF9" i="13"/>
  <c r="AF10" i="13"/>
  <c r="AF12" i="13"/>
  <c r="AF14" i="13"/>
  <c r="AF16" i="13"/>
  <c r="AF17" i="13"/>
  <c r="AF18" i="13"/>
  <c r="AF20" i="13"/>
  <c r="AF3" i="13"/>
  <c r="AF19" i="13" l="1"/>
  <c r="AF15" i="13"/>
  <c r="AF13" i="13"/>
  <c r="AF11" i="13"/>
  <c r="AF7" i="13"/>
  <c r="AF5" i="13"/>
  <c r="B17" i="1"/>
  <c r="A25" i="13" l="1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24" i="13"/>
  <c r="E22" i="13"/>
  <c r="H22" i="13"/>
  <c r="K22" i="13"/>
  <c r="N22" i="13"/>
  <c r="Q22" i="13"/>
  <c r="T22" i="13"/>
  <c r="W22" i="13"/>
  <c r="Z22" i="13"/>
  <c r="AC22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B23" i="13"/>
  <c r="B22" i="13"/>
  <c r="A11" i="1"/>
  <c r="A12" i="1"/>
  <c r="A13" i="1"/>
  <c r="A10" i="1"/>
  <c r="B14" i="1" l="1"/>
  <c r="C14" i="1"/>
  <c r="B10" i="1"/>
  <c r="G10" i="1"/>
  <c r="E10" i="1"/>
  <c r="C11" i="1"/>
  <c r="C12" i="1"/>
  <c r="C13" i="1"/>
  <c r="C10" i="1"/>
  <c r="D10" i="1"/>
  <c r="F10" i="1"/>
  <c r="B12" i="1"/>
  <c r="B13" i="1"/>
  <c r="C24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Z24" i="13"/>
  <c r="AA24" i="13"/>
  <c r="AB24" i="13"/>
  <c r="AC24" i="13"/>
  <c r="AD24" i="13"/>
  <c r="AE24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AB25" i="13"/>
  <c r="AC25" i="13"/>
  <c r="AD25" i="13"/>
  <c r="AE25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W26" i="13"/>
  <c r="X26" i="13"/>
  <c r="Y26" i="13"/>
  <c r="Z26" i="13"/>
  <c r="AA26" i="13"/>
  <c r="AB26" i="13"/>
  <c r="AC26" i="13"/>
  <c r="AD26" i="13"/>
  <c r="AE26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AB27" i="13"/>
  <c r="AC27" i="13"/>
  <c r="AD27" i="13"/>
  <c r="AE27" i="13"/>
  <c r="C28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Z28" i="13"/>
  <c r="AA28" i="13"/>
  <c r="AB28" i="13"/>
  <c r="AC28" i="13"/>
  <c r="AD28" i="13"/>
  <c r="AE28" i="13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Z29" i="13"/>
  <c r="AA29" i="13"/>
  <c r="AB29" i="13"/>
  <c r="AC29" i="13"/>
  <c r="AD29" i="13"/>
  <c r="AE29" i="13"/>
  <c r="C30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AB31" i="13"/>
  <c r="AC31" i="13"/>
  <c r="AD31" i="13"/>
  <c r="AE31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C33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W33" i="13"/>
  <c r="X33" i="13"/>
  <c r="Z33" i="13"/>
  <c r="AA33" i="13"/>
  <c r="AB33" i="13"/>
  <c r="AC33" i="13"/>
  <c r="AD33" i="13"/>
  <c r="AE33" i="13"/>
  <c r="C34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C35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V35" i="13"/>
  <c r="W35" i="13"/>
  <c r="X35" i="13"/>
  <c r="Y35" i="13"/>
  <c r="Z35" i="13"/>
  <c r="AA35" i="13"/>
  <c r="AB35" i="13"/>
  <c r="AC35" i="13"/>
  <c r="AD35" i="13"/>
  <c r="AE35" i="13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C37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C38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W38" i="13"/>
  <c r="X38" i="13"/>
  <c r="Y38" i="13"/>
  <c r="Z38" i="13"/>
  <c r="AA38" i="13"/>
  <c r="AB38" i="13"/>
  <c r="AC38" i="13"/>
  <c r="AD38" i="13"/>
  <c r="AE38" i="13"/>
  <c r="C39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C40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V40" i="13"/>
  <c r="W40" i="13"/>
  <c r="X40" i="13"/>
  <c r="Y40" i="13"/>
  <c r="Z40" i="13"/>
  <c r="AA40" i="13"/>
  <c r="AB40" i="13"/>
  <c r="AC40" i="13"/>
  <c r="AD40" i="13"/>
  <c r="AE40" i="13"/>
  <c r="C41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W41" i="13"/>
  <c r="X41" i="13"/>
  <c r="Y41" i="13"/>
  <c r="Z41" i="13"/>
  <c r="AA41" i="13"/>
  <c r="AB41" i="13"/>
  <c r="AC41" i="13"/>
  <c r="AD41" i="13"/>
  <c r="AE41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24" i="13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C24" i="11"/>
  <c r="D24" i="11"/>
  <c r="F24" i="11"/>
  <c r="G24" i="11"/>
  <c r="H24" i="11"/>
  <c r="I24" i="11"/>
  <c r="J24" i="11"/>
  <c r="K24" i="11"/>
  <c r="L24" i="11"/>
  <c r="M24" i="11"/>
  <c r="N24" i="11"/>
  <c r="O24" i="11"/>
  <c r="P24" i="11"/>
  <c r="B24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A23" i="11" l="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B22" i="11"/>
  <c r="E22" i="11"/>
  <c r="H22" i="11"/>
  <c r="K22" i="11"/>
  <c r="N22" i="11"/>
</calcChain>
</file>

<file path=xl/sharedStrings.xml><?xml version="1.0" encoding="utf-8"?>
<sst xmlns="http://schemas.openxmlformats.org/spreadsheetml/2006/main" count="404" uniqueCount="140">
  <si>
    <t>Population group</t>
  </si>
  <si>
    <t xml:space="preserve">       Male</t>
  </si>
  <si>
    <t xml:space="preserve">           Female</t>
  </si>
  <si>
    <t xml:space="preserve"> Total</t>
  </si>
  <si>
    <t>Number</t>
  </si>
  <si>
    <t>African</t>
  </si>
  <si>
    <t>Coloured</t>
  </si>
  <si>
    <t>Indian/Asian</t>
  </si>
  <si>
    <t>White</t>
  </si>
  <si>
    <t>Total</t>
  </si>
  <si>
    <t>Free State</t>
  </si>
  <si>
    <t>Gauteng</t>
  </si>
  <si>
    <t>KwaZulu-Natal</t>
  </si>
  <si>
    <t>Limpopo</t>
  </si>
  <si>
    <t>Mpumalanga</t>
  </si>
  <si>
    <t>Northern Cape</t>
  </si>
  <si>
    <t>North West</t>
  </si>
  <si>
    <t>Year</t>
  </si>
  <si>
    <t>Number of Births</t>
  </si>
  <si>
    <t>Percentage of AIDS deaths</t>
  </si>
  <si>
    <t>% of total population</t>
  </si>
  <si>
    <t>Male</t>
  </si>
  <si>
    <t>Female</t>
  </si>
  <si>
    <t>RSA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</si>
  <si>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</si>
  <si>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</si>
  <si>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</si>
  <si>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</si>
  <si>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</si>
  <si>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</si>
  <si>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</si>
  <si>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</si>
  <si>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</si>
  <si>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</si>
  <si>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</si>
  <si>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</si>
  <si>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</si>
  <si>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</si>
  <si>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</si>
  <si>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70-79</t>
  </si>
  <si>
    <t>80+</t>
  </si>
  <si>
    <t>EC</t>
  </si>
  <si>
    <t>FS</t>
  </si>
  <si>
    <t>KZN</t>
  </si>
  <si>
    <t>LIM</t>
  </si>
  <si>
    <t>MP</t>
  </si>
  <si>
    <t>NC</t>
  </si>
  <si>
    <t>NW</t>
  </si>
  <si>
    <t>WC</t>
  </si>
  <si>
    <t>Population estimate</t>
  </si>
  <si>
    <t>Eastern Cape</t>
  </si>
  <si>
    <t xml:space="preserve">Western Cape </t>
  </si>
  <si>
    <t>TFR</t>
  </si>
  <si>
    <t>Province in 2006</t>
  </si>
  <si>
    <t>Net migration</t>
  </si>
  <si>
    <t>Number of deaths</t>
  </si>
  <si>
    <t>Out-migrants</t>
  </si>
  <si>
    <t>In-migrants</t>
  </si>
  <si>
    <t>GP</t>
  </si>
  <si>
    <t>Province in 2011</t>
  </si>
  <si>
    <t>Province in 2016</t>
  </si>
  <si>
    <t>2001-2006</t>
  </si>
  <si>
    <t>2006-2011</t>
  </si>
  <si>
    <t>2011-2016</t>
  </si>
  <si>
    <t>Figure 1 Provincial Average Total Fertilty Rate</t>
  </si>
  <si>
    <t>LE-Males</t>
  </si>
  <si>
    <t>LE-Females</t>
  </si>
  <si>
    <t>LP</t>
  </si>
  <si>
    <t>2015-2016</t>
  </si>
  <si>
    <t xml:space="preserve">Eastern Cape </t>
  </si>
  <si>
    <t>Western Cape</t>
  </si>
  <si>
    <t>Province in 2021</t>
  </si>
  <si>
    <t>2016-2021</t>
  </si>
  <si>
    <t>Number of AIDS related deaths</t>
  </si>
  <si>
    <t>2002–2003</t>
  </si>
  <si>
    <t>2003–2004</t>
  </si>
  <si>
    <t>2004–2005</t>
  </si>
  <si>
    <t>2005–2006</t>
  </si>
  <si>
    <t>2006–2007</t>
  </si>
  <si>
    <t>2007–2008</t>
  </si>
  <si>
    <t>2008–2009</t>
  </si>
  <si>
    <t>2009–2010</t>
  </si>
  <si>
    <t>2010–2011</t>
  </si>
  <si>
    <t>2011–2012</t>
  </si>
  <si>
    <t>2012–2013</t>
  </si>
  <si>
    <t>2013–2014</t>
  </si>
  <si>
    <t>2014–2015</t>
  </si>
  <si>
    <t>2016-2017</t>
  </si>
  <si>
    <t>Table 11: Estimated provincial migration streams, 2006–2011</t>
  </si>
  <si>
    <t>Table 12: Estimated provincial migration streams, 2011–2016</t>
  </si>
  <si>
    <t>Table 13: Estimated provincial migration streams, 2016–2021</t>
  </si>
  <si>
    <t>2017-2018</t>
  </si>
  <si>
    <t>Net Internationl Migration</t>
  </si>
  <si>
    <t>% of elderly within each province</t>
  </si>
  <si>
    <t>National</t>
  </si>
  <si>
    <t>% of Children under 15 within each province</t>
  </si>
  <si>
    <t>Black African</t>
  </si>
  <si>
    <t>75-79</t>
  </si>
  <si>
    <t>in thousands</t>
  </si>
  <si>
    <t>2018-2019</t>
  </si>
  <si>
    <t xml:space="preserve">male </t>
  </si>
  <si>
    <t>female</t>
  </si>
  <si>
    <t>Outside SA (net migration)</t>
  </si>
  <si>
    <t>100,0</t>
  </si>
  <si>
    <t>..</t>
  </si>
  <si>
    <t>CBR</t>
  </si>
  <si>
    <t>IMR</t>
  </si>
  <si>
    <t>CDR</t>
  </si>
  <si>
    <t>RNI</t>
  </si>
  <si>
    <t>2019-2020</t>
  </si>
  <si>
    <t xml:space="preserve">Total </t>
  </si>
  <si>
    <t>Women 15-49'</t>
  </si>
  <si>
    <t>Adults 15-49</t>
  </si>
  <si>
    <t>Youth 15-24</t>
  </si>
  <si>
    <t>Incidence 15-49</t>
  </si>
  <si>
    <t>Total population</t>
  </si>
  <si>
    <t>Children 0-14</t>
  </si>
  <si>
    <t>Elderly 60+</t>
  </si>
  <si>
    <t>adults 25-59</t>
  </si>
  <si>
    <t>Life Expectancy</t>
  </si>
  <si>
    <t>.</t>
  </si>
  <si>
    <t>Number of people living with HIV</t>
  </si>
  <si>
    <t>2020-2021</t>
  </si>
  <si>
    <t>In thousands</t>
  </si>
  <si>
    <t>,</t>
  </si>
  <si>
    <t>18-34</t>
  </si>
  <si>
    <t>35-49</t>
  </si>
  <si>
    <t xml:space="preserve">National </t>
  </si>
  <si>
    <t>Province in 2026</t>
  </si>
  <si>
    <t>Table 13: Estimated provincial migration streams, 2021–2026</t>
  </si>
  <si>
    <t>2021-2026</t>
  </si>
  <si>
    <t>2021-2022</t>
  </si>
  <si>
    <t>50-64</t>
  </si>
  <si>
    <t>65+</t>
  </si>
  <si>
    <t>2022-2023</t>
  </si>
  <si>
    <t>2023-2024</t>
  </si>
  <si>
    <t>2024-2025</t>
  </si>
  <si>
    <t xml:space="preserve">Prevalence </t>
  </si>
  <si>
    <t>U5MR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</si>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</sst>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0.0000"/>
    <numFmt numFmtId="167" formatCode="0.000"/>
    <numFmt numFmtId="168" formatCode="#,##0.000"/>
    <numFmt numFmtId="169" formatCode="_-* #,##0_-;\-* #,##0_-;_-* &quot;-&quot;??_-;_-@_-"/>
    <numFmt numFmtId="170" formatCode="#,##0_ ;\-#,##0\ 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theme="3"/>
      <name val="Arial"/>
      <family val="2"/>
    </font>
    <font>
      <b/>
      <sz val="9"/>
      <color theme="3"/>
      <name val="Arial"/>
      <family val="2"/>
    </font>
    <font>
      <sz val="10"/>
      <color theme="3"/>
      <name val="Arial"/>
      <family val="2"/>
    </font>
    <font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60">
    <xf numFmtId="0" fontId="0" fillId="0" borderId="0" xfId="0"/>
    <xf numFmtId="0" fontId="0" fillId="0" borderId="1" xfId="0" applyBorder="1"/>
    <xf numFmtId="0" fontId="1" fillId="0" borderId="1" xfId="0" applyFont="1" applyBorder="1"/>
    <xf numFmtId="1" fontId="0" fillId="0" borderId="0" xfId="0" applyNumberFormat="1"/>
    <xf numFmtId="2" fontId="0" fillId="0" borderId="0" xfId="0" applyNumberFormat="1"/>
    <xf numFmtId="3" fontId="0" fillId="0" borderId="0" xfId="0" applyNumberFormat="1"/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wrapText="1"/>
    </xf>
    <xf numFmtId="0" fontId="4" fillId="0" borderId="7" xfId="0" applyFont="1" applyBorder="1"/>
    <xf numFmtId="164" fontId="5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0" fillId="0" borderId="0" xfId="0" applyNumberFormat="1"/>
    <xf numFmtId="0" fontId="4" fillId="0" borderId="9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8" fillId="0" borderId="0" xfId="0" applyFont="1" applyAlignment="1">
      <alignment vertical="center" wrapText="1"/>
    </xf>
    <xf numFmtId="164" fontId="4" fillId="2" borderId="1" xfId="0" applyNumberFormat="1" applyFont="1" applyFill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right"/>
    </xf>
    <xf numFmtId="0" fontId="1" fillId="0" borderId="2" xfId="0" applyFont="1" applyBorder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5" fillId="2" borderId="1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vertical="center" wrapText="1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0" fontId="7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4" fontId="0" fillId="0" borderId="0" xfId="0" applyNumberFormat="1"/>
    <xf numFmtId="2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7" xfId="0" applyBorder="1"/>
    <xf numFmtId="2" fontId="14" fillId="0" borderId="1" xfId="0" applyNumberFormat="1" applyFont="1" applyBorder="1"/>
    <xf numFmtId="0" fontId="15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3" fontId="2" fillId="0" borderId="2" xfId="0" applyNumberFormat="1" applyFont="1" applyBorder="1" applyAlignment="1">
      <alignment horizontal="center"/>
    </xf>
    <xf numFmtId="2" fontId="14" fillId="0" borderId="18" xfId="0" applyNumberFormat="1" applyFont="1" applyBorder="1"/>
    <xf numFmtId="2" fontId="5" fillId="2" borderId="1" xfId="0" applyNumberFormat="1" applyFont="1" applyFill="1" applyBorder="1" applyAlignment="1">
      <alignment horizontal="center"/>
    </xf>
    <xf numFmtId="169" fontId="2" fillId="0" borderId="1" xfId="1" applyNumberFormat="1" applyFont="1" applyBorder="1" applyAlignment="1">
      <alignment horizontal="right" vertical="center"/>
    </xf>
    <xf numFmtId="169" fontId="3" fillId="0" borderId="1" xfId="1" applyNumberFormat="1" applyFont="1" applyBorder="1" applyAlignment="1">
      <alignment horizontal="right" vertical="center"/>
    </xf>
    <xf numFmtId="169" fontId="0" fillId="0" borderId="1" xfId="1" applyNumberFormat="1" applyFont="1" applyBorder="1" applyAlignment="1">
      <alignment horizontal="left" vertical="top"/>
    </xf>
    <xf numFmtId="164" fontId="0" fillId="0" borderId="1" xfId="1" applyNumberFormat="1" applyFont="1" applyBorder="1" applyAlignment="1">
      <alignment horizontal="center" vertical="top"/>
    </xf>
    <xf numFmtId="2" fontId="14" fillId="0" borderId="1" xfId="0" applyNumberFormat="1" applyFont="1" applyBorder="1" applyAlignment="1">
      <alignment horizontal="right"/>
    </xf>
    <xf numFmtId="164" fontId="15" fillId="0" borderId="0" xfId="0" applyNumberFormat="1" applyFont="1"/>
    <xf numFmtId="2" fontId="15" fillId="0" borderId="0" xfId="0" applyNumberFormat="1" applyFont="1"/>
    <xf numFmtId="166" fontId="15" fillId="0" borderId="0" xfId="0" applyNumberFormat="1" applyFont="1"/>
    <xf numFmtId="165" fontId="15" fillId="0" borderId="0" xfId="0" applyNumberFormat="1" applyFont="1"/>
    <xf numFmtId="1" fontId="15" fillId="0" borderId="0" xfId="0" applyNumberFormat="1" applyFont="1"/>
    <xf numFmtId="3" fontId="2" fillId="0" borderId="7" xfId="0" applyNumberFormat="1" applyFont="1" applyBorder="1" applyAlignment="1">
      <alignment horizontal="center"/>
    </xf>
    <xf numFmtId="0" fontId="17" fillId="0" borderId="0" xfId="0" applyFont="1"/>
    <xf numFmtId="0" fontId="16" fillId="0" borderId="0" xfId="0" applyFont="1"/>
    <xf numFmtId="3" fontId="16" fillId="0" borderId="0" xfId="0" applyNumberFormat="1" applyFont="1"/>
    <xf numFmtId="3" fontId="17" fillId="0" borderId="0" xfId="0" applyNumberFormat="1" applyFont="1"/>
    <xf numFmtId="168" fontId="17" fillId="0" borderId="0" xfId="0" applyNumberFormat="1" applyFont="1"/>
    <xf numFmtId="0" fontId="18" fillId="0" borderId="0" xfId="0" applyFont="1"/>
    <xf numFmtId="164" fontId="17" fillId="0" borderId="0" xfId="0" applyNumberFormat="1" applyFont="1"/>
    <xf numFmtId="167" fontId="17" fillId="0" borderId="0" xfId="0" applyNumberFormat="1" applyFont="1"/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3" fontId="16" fillId="0" borderId="1" xfId="0" applyNumberFormat="1" applyFont="1" applyBorder="1"/>
    <xf numFmtId="0" fontId="20" fillId="0" borderId="7" xfId="0" applyFont="1" applyBorder="1"/>
    <xf numFmtId="0" fontId="20" fillId="0" borderId="0" xfId="0" applyFont="1"/>
    <xf numFmtId="0" fontId="18" fillId="0" borderId="1" xfId="0" applyFont="1" applyBorder="1"/>
    <xf numFmtId="164" fontId="17" fillId="0" borderId="1" xfId="0" applyNumberFormat="1" applyFont="1" applyBorder="1"/>
    <xf numFmtId="0" fontId="17" fillId="0" borderId="1" xfId="0" applyFont="1" applyBorder="1"/>
    <xf numFmtId="165" fontId="19" fillId="0" borderId="1" xfId="0" applyNumberFormat="1" applyFont="1" applyBorder="1"/>
    <xf numFmtId="165" fontId="17" fillId="0" borderId="1" xfId="0" applyNumberFormat="1" applyFont="1" applyBorder="1"/>
    <xf numFmtId="0" fontId="21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/>
    </xf>
    <xf numFmtId="3" fontId="23" fillId="0" borderId="6" xfId="0" applyNumberFormat="1" applyFont="1" applyBorder="1" applyAlignment="1">
      <alignment horizontal="center" vertical="center"/>
    </xf>
    <xf numFmtId="164" fontId="23" fillId="0" borderId="2" xfId="0" applyNumberFormat="1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center"/>
    </xf>
    <xf numFmtId="3" fontId="23" fillId="0" borderId="2" xfId="0" applyNumberFormat="1" applyFont="1" applyBorder="1" applyAlignment="1">
      <alignment horizontal="center" vertical="center" wrapText="1"/>
    </xf>
    <xf numFmtId="0" fontId="24" fillId="0" borderId="0" xfId="0" applyFont="1"/>
    <xf numFmtId="164" fontId="24" fillId="0" borderId="0" xfId="0" applyNumberFormat="1" applyFont="1"/>
    <xf numFmtId="3" fontId="24" fillId="0" borderId="0" xfId="0" applyNumberFormat="1" applyFont="1"/>
    <xf numFmtId="4" fontId="17" fillId="0" borderId="0" xfId="0" applyNumberFormat="1" applyFont="1"/>
    <xf numFmtId="1" fontId="17" fillId="0" borderId="0" xfId="0" applyNumberFormat="1" applyFont="1"/>
    <xf numFmtId="164" fontId="0" fillId="0" borderId="1" xfId="0" applyNumberForma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9" fontId="0" fillId="0" borderId="1" xfId="1" applyNumberFormat="1" applyFont="1" applyBorder="1" applyAlignment="1"/>
    <xf numFmtId="3" fontId="0" fillId="0" borderId="1" xfId="1" applyNumberFormat="1" applyFont="1" applyBorder="1" applyAlignment="1">
      <alignment horizontal="center" vertical="top"/>
    </xf>
    <xf numFmtId="3" fontId="0" fillId="0" borderId="1" xfId="1" applyNumberFormat="1" applyFont="1" applyBorder="1" applyAlignment="1">
      <alignment horizontal="center"/>
    </xf>
    <xf numFmtId="3" fontId="15" fillId="0" borderId="0" xfId="0" applyNumberFormat="1" applyFont="1"/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1" fontId="0" fillId="0" borderId="1" xfId="0" applyNumberFormat="1" applyBorder="1"/>
    <xf numFmtId="0" fontId="16" fillId="0" borderId="1" xfId="0" applyFont="1" applyBorder="1"/>
    <xf numFmtId="164" fontId="19" fillId="0" borderId="1" xfId="0" applyNumberFormat="1" applyFont="1" applyBorder="1" applyAlignment="1">
      <alignment horizontal="right" vertical="center" wrapText="1"/>
    </xf>
    <xf numFmtId="2" fontId="17" fillId="0" borderId="1" xfId="0" applyNumberFormat="1" applyFont="1" applyBorder="1"/>
    <xf numFmtId="3" fontId="17" fillId="0" borderId="1" xfId="0" applyNumberFormat="1" applyFont="1" applyBorder="1"/>
    <xf numFmtId="2" fontId="6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/>
    <xf numFmtId="0" fontId="5" fillId="0" borderId="0" xfId="0" applyFont="1"/>
    <xf numFmtId="0" fontId="10" fillId="0" borderId="7" xfId="0" applyFont="1" applyBorder="1" applyAlignment="1">
      <alignment horizontal="center" vertical="center"/>
    </xf>
    <xf numFmtId="169" fontId="0" fillId="0" borderId="1" xfId="1" applyNumberFormat="1" applyFont="1" applyBorder="1"/>
    <xf numFmtId="0" fontId="25" fillId="0" borderId="1" xfId="0" applyFont="1" applyBorder="1"/>
    <xf numFmtId="0" fontId="14" fillId="0" borderId="1" xfId="0" applyFont="1" applyBorder="1"/>
    <xf numFmtId="170" fontId="0" fillId="0" borderId="1" xfId="1" applyNumberFormat="1" applyFont="1" applyBorder="1" applyAlignment="1">
      <alignment horizontal="center" vertical="center"/>
    </xf>
    <xf numFmtId="170" fontId="16" fillId="0" borderId="1" xfId="1" applyNumberFormat="1" applyFont="1" applyBorder="1" applyAlignment="1">
      <alignment horizontal="center" vertical="center" readingOrder="2"/>
    </xf>
    <xf numFmtId="170" fontId="2" fillId="0" borderId="1" xfId="1" applyNumberFormat="1" applyFont="1" applyBorder="1" applyAlignment="1">
      <alignment horizontal="center" vertical="center" readingOrder="2"/>
    </xf>
    <xf numFmtId="170" fontId="0" fillId="0" borderId="1" xfId="1" applyNumberFormat="1" applyFont="1" applyBorder="1" applyAlignment="1">
      <alignment horizontal="center" vertical="center" readingOrder="2"/>
    </xf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'TFR by Province'!$B$3</c:f>
              <c:strCache>
                <c:ptCount val="1"/>
                <c:pt idx="0">
                  <c:v>2001-2006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'TFR by Province'!$C$2:$K$2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'TFR by Province'!$C$3:$K$3</c:f>
              <c:numCache>
                <c:formatCode>0.00</c:formatCode>
                <c:ptCount val="9"/>
                <c:pt idx="0">
                  <c:v>3.23</c:v>
                </c:pt>
                <c:pt idx="1">
                  <c:v>2.82</c:v>
                </c:pt>
                <c:pt idx="2">
                  <c:v>2.2799999999999998</c:v>
                </c:pt>
                <c:pt idx="3">
                  <c:v>2.99</c:v>
                </c:pt>
                <c:pt idx="4">
                  <c:v>3.26</c:v>
                </c:pt>
                <c:pt idx="5">
                  <c:v>2.88</c:v>
                </c:pt>
                <c:pt idx="6">
                  <c:v>3.07</c:v>
                </c:pt>
                <c:pt idx="7">
                  <c:v>3.19</c:v>
                </c:pt>
                <c:pt idx="8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6-4FC7-BF38-B8C59BAD7B19}"/>
            </c:ext>
          </c:extLst>
        </c:ser>
        <c:ser>
          <c:idx val="1"/>
          <c:order val="1"/>
          <c:tx>
            <c:strRef>
              <c:f>'TFR by Province'!$B$4</c:f>
              <c:strCache>
                <c:ptCount val="1"/>
                <c:pt idx="0">
                  <c:v>2006-2011</c:v>
                </c:pt>
              </c:strCache>
            </c:strRef>
          </c:tx>
          <c:spPr>
            <a:pattFill prst="pct20">
              <a:fgClr>
                <a:schemeClr val="tx2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cat>
            <c:strRef>
              <c:f>'TFR by Province'!$C$2:$K$2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'TFR by Province'!$C$4:$K$4</c:f>
              <c:numCache>
                <c:formatCode>0.00</c:formatCode>
                <c:ptCount val="9"/>
                <c:pt idx="0">
                  <c:v>3.22</c:v>
                </c:pt>
                <c:pt idx="1">
                  <c:v>2.88</c:v>
                </c:pt>
                <c:pt idx="2">
                  <c:v>2.34</c:v>
                </c:pt>
                <c:pt idx="3">
                  <c:v>2.98</c:v>
                </c:pt>
                <c:pt idx="4">
                  <c:v>3.38</c:v>
                </c:pt>
                <c:pt idx="5">
                  <c:v>2.96</c:v>
                </c:pt>
                <c:pt idx="6">
                  <c:v>3.05</c:v>
                </c:pt>
                <c:pt idx="7">
                  <c:v>3.21</c:v>
                </c:pt>
                <c:pt idx="8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36-4FC7-BF38-B8C59BAD7B19}"/>
            </c:ext>
          </c:extLst>
        </c:ser>
        <c:ser>
          <c:idx val="2"/>
          <c:order val="2"/>
          <c:tx>
            <c:strRef>
              <c:f>'TFR by Province'!$B$5</c:f>
              <c:strCache>
                <c:ptCount val="1"/>
                <c:pt idx="0">
                  <c:v>2011-2016</c:v>
                </c:pt>
              </c:strCache>
            </c:strRef>
          </c:tx>
          <c:spPr>
            <a:pattFill prst="wdDn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cat>
            <c:strRef>
              <c:f>'TFR by Province'!$C$2:$K$2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'TFR by Province'!$C$5:$K$5</c:f>
              <c:numCache>
                <c:formatCode>0.00</c:formatCode>
                <c:ptCount val="9"/>
                <c:pt idx="0">
                  <c:v>2.95</c:v>
                </c:pt>
                <c:pt idx="1">
                  <c:v>2.5099999999999998</c:v>
                </c:pt>
                <c:pt idx="2">
                  <c:v>1.92</c:v>
                </c:pt>
                <c:pt idx="3">
                  <c:v>2.59</c:v>
                </c:pt>
                <c:pt idx="4">
                  <c:v>3.19</c:v>
                </c:pt>
                <c:pt idx="5">
                  <c:v>2.52</c:v>
                </c:pt>
                <c:pt idx="6">
                  <c:v>2.83</c:v>
                </c:pt>
                <c:pt idx="7">
                  <c:v>2.7</c:v>
                </c:pt>
                <c:pt idx="8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36-4FC7-BF38-B8C59BAD7B19}"/>
            </c:ext>
          </c:extLst>
        </c:ser>
        <c:ser>
          <c:idx val="3"/>
          <c:order val="3"/>
          <c:tx>
            <c:strRef>
              <c:f>'TFR by Province'!$B$6</c:f>
              <c:strCache>
                <c:ptCount val="1"/>
                <c:pt idx="0">
                  <c:v>2016-2021</c:v>
                </c:pt>
              </c:strCache>
            </c:strRef>
          </c:tx>
          <c:spPr>
            <a:solidFill>
              <a:schemeClr val="bg1"/>
            </a:solidFill>
            <a:ln cmpd="sng">
              <a:solidFill>
                <a:schemeClr val="accent1"/>
              </a:solidFill>
            </a:ln>
          </c:spPr>
          <c:invertIfNegative val="0"/>
          <c:cat>
            <c:strRef>
              <c:f>'TFR by Province'!$C$2:$K$2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'TFR by Province'!$C$6:$K$6</c:f>
              <c:numCache>
                <c:formatCode>0.00</c:formatCode>
                <c:ptCount val="9"/>
                <c:pt idx="0">
                  <c:v>2.74</c:v>
                </c:pt>
                <c:pt idx="1">
                  <c:v>2.29</c:v>
                </c:pt>
                <c:pt idx="2">
                  <c:v>1.81</c:v>
                </c:pt>
                <c:pt idx="3">
                  <c:v>2.44</c:v>
                </c:pt>
                <c:pt idx="4">
                  <c:v>3.06</c:v>
                </c:pt>
                <c:pt idx="5">
                  <c:v>2.41</c:v>
                </c:pt>
                <c:pt idx="6">
                  <c:v>2.73</c:v>
                </c:pt>
                <c:pt idx="7">
                  <c:v>2.4900000000000002</c:v>
                </c:pt>
                <c:pt idx="8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36-4FC7-BF38-B8C59BAD7B19}"/>
            </c:ext>
          </c:extLst>
        </c:ser>
        <c:ser>
          <c:idx val="4"/>
          <c:order val="4"/>
          <c:tx>
            <c:strRef>
              <c:f>'TFR by Province'!$B$7</c:f>
              <c:strCache>
                <c:ptCount val="1"/>
                <c:pt idx="0">
                  <c:v>2021-2026</c:v>
                </c:pt>
              </c:strCache>
            </c:strRef>
          </c:tx>
          <c:invertIfNegative val="0"/>
          <c:cat>
            <c:strRef>
              <c:f>'TFR by Province'!$C$2:$K$2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'TFR by Province'!$C$7:$K$7</c:f>
              <c:numCache>
                <c:formatCode>0.00</c:formatCode>
                <c:ptCount val="9"/>
                <c:pt idx="0">
                  <c:v>2.62</c:v>
                </c:pt>
                <c:pt idx="1">
                  <c:v>2.21</c:v>
                </c:pt>
                <c:pt idx="2">
                  <c:v>1.74</c:v>
                </c:pt>
                <c:pt idx="3">
                  <c:v>2.27</c:v>
                </c:pt>
                <c:pt idx="4">
                  <c:v>2.86</c:v>
                </c:pt>
                <c:pt idx="5">
                  <c:v>2.25</c:v>
                </c:pt>
                <c:pt idx="6">
                  <c:v>2.61</c:v>
                </c:pt>
                <c:pt idx="7">
                  <c:v>2.34</c:v>
                </c:pt>
                <c:pt idx="8">
                  <c:v>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D-41BA-A6B7-C378855C0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767760"/>
        <c:axId val="2091763952"/>
      </c:barChart>
      <c:catAx>
        <c:axId val="209176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091763952"/>
        <c:crosses val="autoZero"/>
        <c:auto val="1"/>
        <c:lblAlgn val="ctr"/>
        <c:lblOffset val="100"/>
        <c:noMultiLvlLbl val="0"/>
      </c:catAx>
      <c:valAx>
        <c:axId val="2091763952"/>
        <c:scaling>
          <c:orientation val="minMax"/>
          <c:max val="3.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Fertility Rate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crossAx val="20917677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Male Life expectancy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'LE by gender and prov'!$B$5</c:f>
              <c:strCache>
                <c:ptCount val="1"/>
                <c:pt idx="0">
                  <c:v>2001-2006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prov'!$C$4:$K$4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prov'!$C$5:$K$5</c:f>
              <c:numCache>
                <c:formatCode>0.0</c:formatCode>
                <c:ptCount val="9"/>
                <c:pt idx="0">
                  <c:v>51.7</c:v>
                </c:pt>
                <c:pt idx="1">
                  <c:v>43.2</c:v>
                </c:pt>
                <c:pt idx="2">
                  <c:v>54.9</c:v>
                </c:pt>
                <c:pt idx="3">
                  <c:v>45.8</c:v>
                </c:pt>
                <c:pt idx="4">
                  <c:v>53.1</c:v>
                </c:pt>
                <c:pt idx="5">
                  <c:v>51</c:v>
                </c:pt>
                <c:pt idx="6">
                  <c:v>50</c:v>
                </c:pt>
                <c:pt idx="7">
                  <c:v>45.9</c:v>
                </c:pt>
                <c:pt idx="8">
                  <c:v>58.5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9-43E3-87B6-D8188E020B16}"/>
            </c:ext>
          </c:extLst>
        </c:ser>
        <c:ser>
          <c:idx val="1"/>
          <c:order val="1"/>
          <c:tx>
            <c:strRef>
              <c:f>'LE by gender and prov'!$B$6</c:f>
              <c:strCache>
                <c:ptCount val="1"/>
                <c:pt idx="0">
                  <c:v>2006-2011</c:v>
                </c:pt>
              </c:strCache>
            </c:strRef>
          </c:tx>
          <c:spPr>
            <a:pattFill prst="pct10">
              <a:fgClr>
                <a:schemeClr val="tx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prov'!$C$4:$K$4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prov'!$C$6:$K$6</c:f>
              <c:numCache>
                <c:formatCode>0.0</c:formatCode>
                <c:ptCount val="9"/>
                <c:pt idx="0">
                  <c:v>54.6</c:v>
                </c:pt>
                <c:pt idx="1">
                  <c:v>46.5</c:v>
                </c:pt>
                <c:pt idx="2">
                  <c:v>57.6</c:v>
                </c:pt>
                <c:pt idx="3">
                  <c:v>49.1</c:v>
                </c:pt>
                <c:pt idx="4">
                  <c:v>55.2</c:v>
                </c:pt>
                <c:pt idx="5">
                  <c:v>54</c:v>
                </c:pt>
                <c:pt idx="6">
                  <c:v>51.8</c:v>
                </c:pt>
                <c:pt idx="7">
                  <c:v>49.4</c:v>
                </c:pt>
                <c:pt idx="8">
                  <c:v>61.6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9-43E3-87B6-D8188E020B16}"/>
            </c:ext>
          </c:extLst>
        </c:ser>
        <c:ser>
          <c:idx val="2"/>
          <c:order val="2"/>
          <c:tx>
            <c:strRef>
              <c:f>'LE by gender and prov'!$B$7</c:f>
              <c:strCache>
                <c:ptCount val="1"/>
                <c:pt idx="0">
                  <c:v>2011-2016</c:v>
                </c:pt>
              </c:strCache>
            </c:strRef>
          </c:tx>
          <c:spPr>
            <a:pattFill prst="wdDnDiag">
              <a:fgClr>
                <a:schemeClr val="tx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prov'!$C$4:$K$4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prov'!$C$7:$K$7</c:f>
              <c:numCache>
                <c:formatCode>0.0</c:formatCode>
                <c:ptCount val="9"/>
                <c:pt idx="0">
                  <c:v>60</c:v>
                </c:pt>
                <c:pt idx="1">
                  <c:v>54.6</c:v>
                </c:pt>
                <c:pt idx="2">
                  <c:v>63.1</c:v>
                </c:pt>
                <c:pt idx="3">
                  <c:v>57.2</c:v>
                </c:pt>
                <c:pt idx="4">
                  <c:v>60.7</c:v>
                </c:pt>
                <c:pt idx="5">
                  <c:v>60.3</c:v>
                </c:pt>
                <c:pt idx="6">
                  <c:v>57.9</c:v>
                </c:pt>
                <c:pt idx="7">
                  <c:v>57.2</c:v>
                </c:pt>
                <c:pt idx="8">
                  <c:v>65.3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9-43E3-87B6-D8188E020B16}"/>
            </c:ext>
          </c:extLst>
        </c:ser>
        <c:ser>
          <c:idx val="3"/>
          <c:order val="3"/>
          <c:tx>
            <c:strRef>
              <c:f>'LE by gender and prov'!$B$8</c:f>
              <c:strCache>
                <c:ptCount val="1"/>
                <c:pt idx="0">
                  <c:v>2016-2021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prov'!$C$4:$K$4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prov'!$C$8:$K$8</c:f>
              <c:numCache>
                <c:formatCode>0.0</c:formatCode>
                <c:ptCount val="9"/>
                <c:pt idx="0">
                  <c:v>61.3</c:v>
                </c:pt>
                <c:pt idx="1">
                  <c:v>56.8</c:v>
                </c:pt>
                <c:pt idx="2">
                  <c:v>64.400000000000006</c:v>
                </c:pt>
                <c:pt idx="3">
                  <c:v>59.1</c:v>
                </c:pt>
                <c:pt idx="4">
                  <c:v>63.2</c:v>
                </c:pt>
                <c:pt idx="5">
                  <c:v>62.4</c:v>
                </c:pt>
                <c:pt idx="6">
                  <c:v>59.4</c:v>
                </c:pt>
                <c:pt idx="7">
                  <c:v>59.2</c:v>
                </c:pt>
                <c:pt idx="8">
                  <c:v>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E9-43E3-87B6-D8188E020B16}"/>
            </c:ext>
          </c:extLst>
        </c:ser>
        <c:ser>
          <c:idx val="4"/>
          <c:order val="4"/>
          <c:tx>
            <c:strRef>
              <c:f>'LE by gender and prov'!$B$9</c:f>
              <c:strCache>
                <c:ptCount val="1"/>
                <c:pt idx="0">
                  <c:v>2021-2026</c:v>
                </c:pt>
              </c:strCache>
            </c:strRef>
          </c:tx>
          <c:invertIfNegative val="0"/>
          <c:cat>
            <c:strRef>
              <c:f>'LE by gender and prov'!$C$4:$K$4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prov'!$C$9:$K$9</c:f>
              <c:numCache>
                <c:formatCode>0.0</c:formatCode>
                <c:ptCount val="9"/>
                <c:pt idx="0">
                  <c:v>62.3</c:v>
                </c:pt>
                <c:pt idx="1">
                  <c:v>59.2</c:v>
                </c:pt>
                <c:pt idx="2">
                  <c:v>66.099999999999994</c:v>
                </c:pt>
                <c:pt idx="3">
                  <c:v>60.8</c:v>
                </c:pt>
                <c:pt idx="4">
                  <c:v>65.5</c:v>
                </c:pt>
                <c:pt idx="5">
                  <c:v>63.9</c:v>
                </c:pt>
                <c:pt idx="6">
                  <c:v>60.5</c:v>
                </c:pt>
                <c:pt idx="7">
                  <c:v>61.3</c:v>
                </c:pt>
                <c:pt idx="8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6F-4518-AF21-955A3F252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788976"/>
        <c:axId val="2091763408"/>
      </c:barChart>
      <c:catAx>
        <c:axId val="2091788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91763408"/>
        <c:crosses val="autoZero"/>
        <c:auto val="1"/>
        <c:lblAlgn val="ctr"/>
        <c:lblOffset val="100"/>
        <c:noMultiLvlLbl val="0"/>
      </c:catAx>
      <c:valAx>
        <c:axId val="2091763408"/>
        <c:scaling>
          <c:orientation val="minMax"/>
          <c:max val="8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Life Expectancy at birth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20917889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Female Life expectancy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'LE by gender and prov'!$B$12</c:f>
              <c:strCache>
                <c:ptCount val="1"/>
                <c:pt idx="0">
                  <c:v>2001-2006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prov'!$C$11:$K$11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prov'!$C$12:$K$12</c:f>
              <c:numCache>
                <c:formatCode>0.0</c:formatCode>
                <c:ptCount val="9"/>
                <c:pt idx="0">
                  <c:v>56.3</c:v>
                </c:pt>
                <c:pt idx="1">
                  <c:v>48.6</c:v>
                </c:pt>
                <c:pt idx="2">
                  <c:v>60.1</c:v>
                </c:pt>
                <c:pt idx="3">
                  <c:v>51.1</c:v>
                </c:pt>
                <c:pt idx="4">
                  <c:v>57.8</c:v>
                </c:pt>
                <c:pt idx="5">
                  <c:v>55.6</c:v>
                </c:pt>
                <c:pt idx="6">
                  <c:v>55.4</c:v>
                </c:pt>
                <c:pt idx="7">
                  <c:v>51.1</c:v>
                </c:pt>
                <c:pt idx="8">
                  <c:v>63.2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4-416F-BCA2-2C72C4A23E2D}"/>
            </c:ext>
          </c:extLst>
        </c:ser>
        <c:ser>
          <c:idx val="1"/>
          <c:order val="1"/>
          <c:tx>
            <c:strRef>
              <c:f>'LE by gender and prov'!$B$13</c:f>
              <c:strCache>
                <c:ptCount val="1"/>
                <c:pt idx="0">
                  <c:v>2006-2011</c:v>
                </c:pt>
              </c:strCache>
            </c:strRef>
          </c:tx>
          <c:spPr>
            <a:pattFill prst="pct10">
              <a:fgClr>
                <a:schemeClr val="tx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prov'!$C$11:$K$11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prov'!$C$13:$K$13</c:f>
              <c:numCache>
                <c:formatCode>0.0</c:formatCode>
                <c:ptCount val="9"/>
                <c:pt idx="0">
                  <c:v>59.2</c:v>
                </c:pt>
                <c:pt idx="1">
                  <c:v>52.7</c:v>
                </c:pt>
                <c:pt idx="2">
                  <c:v>62.8</c:v>
                </c:pt>
                <c:pt idx="3">
                  <c:v>54.4</c:v>
                </c:pt>
                <c:pt idx="4">
                  <c:v>60</c:v>
                </c:pt>
                <c:pt idx="5">
                  <c:v>58.5</c:v>
                </c:pt>
                <c:pt idx="6">
                  <c:v>57.9</c:v>
                </c:pt>
                <c:pt idx="7">
                  <c:v>54.9</c:v>
                </c:pt>
                <c:pt idx="8">
                  <c:v>66.099999999999994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94-416F-BCA2-2C72C4A23E2D}"/>
            </c:ext>
          </c:extLst>
        </c:ser>
        <c:ser>
          <c:idx val="2"/>
          <c:order val="2"/>
          <c:tx>
            <c:strRef>
              <c:f>'LE by gender and prov'!$B$14</c:f>
              <c:strCache>
                <c:ptCount val="1"/>
                <c:pt idx="0">
                  <c:v>2011-2016</c:v>
                </c:pt>
              </c:strCache>
            </c:strRef>
          </c:tx>
          <c:spPr>
            <a:pattFill prst="wdDnDiag">
              <a:fgClr>
                <a:schemeClr val="tx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prov'!$C$11:$K$11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prov'!$C$14:$K$14</c:f>
              <c:numCache>
                <c:formatCode>0.0</c:formatCode>
                <c:ptCount val="9"/>
                <c:pt idx="0">
                  <c:v>65.099999999999994</c:v>
                </c:pt>
                <c:pt idx="1">
                  <c:v>61.6</c:v>
                </c:pt>
                <c:pt idx="2">
                  <c:v>68.599999999999994</c:v>
                </c:pt>
                <c:pt idx="3">
                  <c:v>63.4</c:v>
                </c:pt>
                <c:pt idx="4">
                  <c:v>66.2</c:v>
                </c:pt>
                <c:pt idx="5">
                  <c:v>65.400000000000006</c:v>
                </c:pt>
                <c:pt idx="6">
                  <c:v>64.2</c:v>
                </c:pt>
                <c:pt idx="7">
                  <c:v>63.5</c:v>
                </c:pt>
                <c:pt idx="8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94-416F-BCA2-2C72C4A23E2D}"/>
            </c:ext>
          </c:extLst>
        </c:ser>
        <c:ser>
          <c:idx val="3"/>
          <c:order val="3"/>
          <c:tx>
            <c:strRef>
              <c:f>'LE by gender and prov'!$B$15</c:f>
              <c:strCache>
                <c:ptCount val="1"/>
                <c:pt idx="0">
                  <c:v>2016-2021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'LE by gender and prov'!$C$11:$K$11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prov'!$C$15:$K$15</c:f>
              <c:numCache>
                <c:formatCode>0.0</c:formatCode>
                <c:ptCount val="9"/>
                <c:pt idx="0">
                  <c:v>66.8</c:v>
                </c:pt>
                <c:pt idx="1">
                  <c:v>63.9</c:v>
                </c:pt>
                <c:pt idx="2">
                  <c:v>70.2</c:v>
                </c:pt>
                <c:pt idx="3">
                  <c:v>65.3</c:v>
                </c:pt>
                <c:pt idx="4">
                  <c:v>67.7</c:v>
                </c:pt>
                <c:pt idx="5">
                  <c:v>67.5</c:v>
                </c:pt>
                <c:pt idx="6">
                  <c:v>66.099999999999994</c:v>
                </c:pt>
                <c:pt idx="7">
                  <c:v>65.400000000000006</c:v>
                </c:pt>
                <c:pt idx="8">
                  <c:v>71.7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94-416F-BCA2-2C72C4A23E2D}"/>
            </c:ext>
          </c:extLst>
        </c:ser>
        <c:ser>
          <c:idx val="4"/>
          <c:order val="4"/>
          <c:tx>
            <c:strRef>
              <c:f>'LE by gender and prov'!$B$16</c:f>
              <c:strCache>
                <c:ptCount val="1"/>
                <c:pt idx="0">
                  <c:v>2021-2026</c:v>
                </c:pt>
              </c:strCache>
            </c:strRef>
          </c:tx>
          <c:invertIfNegative val="0"/>
          <c:cat>
            <c:strRef>
              <c:f>'LE by gender and prov'!$C$11:$K$11</c:f>
              <c:strCache>
                <c:ptCount val="9"/>
                <c:pt idx="0">
                  <c:v>EC</c:v>
                </c:pt>
                <c:pt idx="1">
                  <c:v>FS</c:v>
                </c:pt>
                <c:pt idx="2">
                  <c:v>GP</c:v>
                </c:pt>
                <c:pt idx="3">
                  <c:v>KZN</c:v>
                </c:pt>
                <c:pt idx="4">
                  <c:v>LP</c:v>
                </c:pt>
                <c:pt idx="5">
                  <c:v>MP</c:v>
                </c:pt>
                <c:pt idx="6">
                  <c:v>NC</c:v>
                </c:pt>
                <c:pt idx="7">
                  <c:v>NW</c:v>
                </c:pt>
                <c:pt idx="8">
                  <c:v>WC</c:v>
                </c:pt>
              </c:strCache>
            </c:strRef>
          </c:cat>
          <c:val>
            <c:numRef>
              <c:f>'LE by gender and prov'!$C$16:$K$16</c:f>
              <c:numCache>
                <c:formatCode>0.0</c:formatCode>
                <c:ptCount val="9"/>
                <c:pt idx="0">
                  <c:v>68.2</c:v>
                </c:pt>
                <c:pt idx="1">
                  <c:v>65.7</c:v>
                </c:pt>
                <c:pt idx="2">
                  <c:v>71.400000000000006</c:v>
                </c:pt>
                <c:pt idx="3">
                  <c:v>66.900000000000006</c:v>
                </c:pt>
                <c:pt idx="4">
                  <c:v>69.5</c:v>
                </c:pt>
                <c:pt idx="5">
                  <c:v>69.2</c:v>
                </c:pt>
                <c:pt idx="6">
                  <c:v>67.400000000000006</c:v>
                </c:pt>
                <c:pt idx="7">
                  <c:v>67.099999999999994</c:v>
                </c:pt>
                <c:pt idx="8">
                  <c:v>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B-4721-9754-1937494FF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768304"/>
        <c:axId val="2091781360"/>
      </c:barChart>
      <c:catAx>
        <c:axId val="2091768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91781360"/>
        <c:crosses val="autoZero"/>
        <c:auto val="1"/>
        <c:lblAlgn val="ctr"/>
        <c:lblOffset val="100"/>
        <c:noMultiLvlLbl val="0"/>
      </c:catAx>
      <c:valAx>
        <c:axId val="2091781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Life Expectancy at birth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2091768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7</xdr:row>
      <xdr:rowOff>123825</xdr:rowOff>
    </xdr:from>
    <xdr:to>
      <xdr:col>10</xdr:col>
      <xdr:colOff>76200</xdr:colOff>
      <xdr:row>22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0</xdr:row>
      <xdr:rowOff>142875</xdr:rowOff>
    </xdr:from>
    <xdr:to>
      <xdr:col>20</xdr:col>
      <xdr:colOff>171450</xdr:colOff>
      <xdr:row>16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571500</xdr:colOff>
      <xdr:row>17</xdr:row>
      <xdr:rowOff>47625</xdr:rowOff>
    </xdr:from>
    <xdr:to>
      <xdr:col>20</xdr:col>
      <xdr:colOff>266700</xdr:colOff>
      <xdr:row>31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8"/>
  <sheetViews>
    <sheetView workbookViewId="0">
      <selection activeCell="B4" sqref="B4:G8"/>
    </sheetView>
  </sheetViews>
  <sheetFormatPr defaultRowHeight="14.4" x14ac:dyDescent="0.3"/>
  <cols>
    <col min="1" max="1" width="14" customWidth="1"/>
    <col min="2" max="2" width="11.6640625" customWidth="1"/>
    <col min="3" max="5" width="10.6640625" customWidth="1"/>
    <col min="6" max="6" width="12.44140625" customWidth="1"/>
    <col min="7" max="7" width="12.33203125" customWidth="1"/>
  </cols>
  <sheetData>
    <row r="2" spans="1:17" ht="27" x14ac:dyDescent="0.3">
      <c r="A2" s="7" t="s">
        <v>0</v>
      </c>
      <c r="B2" s="141" t="s">
        <v>1</v>
      </c>
      <c r="C2" s="141"/>
      <c r="D2" s="141" t="s">
        <v>2</v>
      </c>
      <c r="E2" s="141"/>
      <c r="F2" s="141" t="s">
        <v>3</v>
      </c>
      <c r="G2" s="141"/>
    </row>
    <row r="3" spans="1:17" ht="32.25" customHeight="1" x14ac:dyDescent="0.3">
      <c r="A3" s="6"/>
      <c r="B3" s="7" t="s">
        <v>4</v>
      </c>
      <c r="C3" s="7" t="s">
        <v>20</v>
      </c>
      <c r="D3" s="7" t="s">
        <v>4</v>
      </c>
      <c r="E3" s="7" t="s">
        <v>20</v>
      </c>
      <c r="F3" s="7" t="s">
        <v>4</v>
      </c>
      <c r="G3" s="7" t="s">
        <v>20</v>
      </c>
    </row>
    <row r="4" spans="1:17" x14ac:dyDescent="0.3">
      <c r="A4" s="8" t="s">
        <v>5</v>
      </c>
      <c r="B4" s="67">
        <v>25525335</v>
      </c>
      <c r="C4" s="51">
        <v>81.782587089702702</v>
      </c>
      <c r="D4" s="67">
        <v>26390832</v>
      </c>
      <c r="E4" s="51">
        <v>81.677116613233139</v>
      </c>
      <c r="F4" s="67">
        <v>51916167</v>
      </c>
      <c r="G4" s="51">
        <v>81.728938682713078</v>
      </c>
      <c r="H4" s="50"/>
      <c r="I4" s="3"/>
      <c r="J4" s="3"/>
      <c r="K4" s="3"/>
      <c r="L4" s="3"/>
      <c r="M4" s="3"/>
      <c r="N4" s="3"/>
      <c r="O4" s="13"/>
      <c r="P4" s="3"/>
      <c r="Q4" s="3"/>
    </row>
    <row r="5" spans="1:17" x14ac:dyDescent="0.3">
      <c r="A5" s="8" t="s">
        <v>6</v>
      </c>
      <c r="B5" s="67">
        <v>2631620</v>
      </c>
      <c r="C5" s="51">
        <v>8.4316500385598641</v>
      </c>
      <c r="D5" s="67">
        <v>2730272</v>
      </c>
      <c r="E5" s="51">
        <v>8.4499323299032501</v>
      </c>
      <c r="F5" s="67">
        <v>5361892</v>
      </c>
      <c r="G5" s="51">
        <v>8.4409494732407691</v>
      </c>
      <c r="H5" s="3"/>
      <c r="I5" s="3"/>
      <c r="J5" s="3"/>
      <c r="K5" s="3"/>
      <c r="L5" s="3"/>
      <c r="M5" s="3"/>
      <c r="N5" s="3"/>
      <c r="O5" s="13"/>
      <c r="P5" s="3"/>
      <c r="Q5" s="3"/>
    </row>
    <row r="6" spans="1:17" x14ac:dyDescent="0.3">
      <c r="A6" s="8" t="s">
        <v>7</v>
      </c>
      <c r="B6" s="67">
        <v>876383</v>
      </c>
      <c r="C6" s="51">
        <v>2.8079110037707604</v>
      </c>
      <c r="D6" s="67">
        <v>846673</v>
      </c>
      <c r="E6" s="51">
        <v>2.6203724594312123</v>
      </c>
      <c r="F6" s="67">
        <v>1723056</v>
      </c>
      <c r="G6" s="51">
        <v>2.712518013336402</v>
      </c>
      <c r="I6" s="3"/>
      <c r="J6" s="3"/>
      <c r="K6" s="3"/>
      <c r="L6" s="3"/>
      <c r="M6" s="3"/>
      <c r="N6" s="3"/>
      <c r="O6" s="13"/>
      <c r="P6" s="3"/>
      <c r="Q6" s="3"/>
    </row>
    <row r="7" spans="1:17" x14ac:dyDescent="0.3">
      <c r="A7" s="8" t="s">
        <v>8</v>
      </c>
      <c r="B7" s="67">
        <v>2177872</v>
      </c>
      <c r="C7" s="51">
        <v>6.9778518679666695</v>
      </c>
      <c r="D7" s="67">
        <v>2343393</v>
      </c>
      <c r="E7" s="51">
        <v>7.2525785974324046</v>
      </c>
      <c r="F7" s="67">
        <v>4521265</v>
      </c>
      <c r="G7" s="51">
        <v>7.1175938307097439</v>
      </c>
      <c r="I7" s="3"/>
      <c r="J7" s="3"/>
      <c r="K7" s="3"/>
      <c r="L7" s="3"/>
      <c r="M7" s="3"/>
      <c r="N7" s="3"/>
      <c r="O7" s="13"/>
      <c r="P7" s="3"/>
      <c r="Q7" s="3"/>
    </row>
    <row r="8" spans="1:17" x14ac:dyDescent="0.3">
      <c r="A8" s="8" t="s">
        <v>9</v>
      </c>
      <c r="B8" s="68">
        <v>31211210</v>
      </c>
      <c r="C8" s="52" t="s">
        <v>103</v>
      </c>
      <c r="D8" s="68">
        <v>32311170</v>
      </c>
      <c r="E8" s="52" t="s">
        <v>103</v>
      </c>
      <c r="F8" s="68">
        <v>63522380</v>
      </c>
      <c r="G8" s="52" t="s">
        <v>103</v>
      </c>
      <c r="I8" s="3"/>
      <c r="J8" s="3"/>
      <c r="K8" s="3"/>
      <c r="L8" s="3"/>
      <c r="M8" s="3"/>
      <c r="N8" s="3"/>
      <c r="O8" s="3"/>
      <c r="P8" s="3"/>
      <c r="Q8" s="3"/>
    </row>
    <row r="9" spans="1:17" x14ac:dyDescent="0.3">
      <c r="A9" s="10" t="s">
        <v>98</v>
      </c>
    </row>
    <row r="10" spans="1:17" x14ac:dyDescent="0.3">
      <c r="A10" t="str">
        <f>A4</f>
        <v>African</v>
      </c>
      <c r="B10" s="27">
        <f>ROUND(B4/1000,1)</f>
        <v>25525.3</v>
      </c>
      <c r="C10" s="23">
        <f>C4</f>
        <v>81.782587089702702</v>
      </c>
      <c r="D10" s="27">
        <f t="shared" ref="D10:F10" si="0">ROUND(D4/1000,1)</f>
        <v>26390.799999999999</v>
      </c>
      <c r="E10" s="23">
        <f>E4</f>
        <v>81.677116613233139</v>
      </c>
      <c r="F10" s="27">
        <f t="shared" si="0"/>
        <v>51916.2</v>
      </c>
      <c r="G10" s="23">
        <f>G4</f>
        <v>81.728938682713078</v>
      </c>
      <c r="J10" s="3"/>
      <c r="K10" s="3"/>
      <c r="L10" s="3"/>
      <c r="M10" s="3"/>
      <c r="N10" s="3"/>
    </row>
    <row r="11" spans="1:17" x14ac:dyDescent="0.3">
      <c r="A11" t="str">
        <f t="shared" ref="A11:A13" si="1">A5</f>
        <v>Coloured</v>
      </c>
      <c r="B11" s="27">
        <f>ROUND(B5/1000,1)</f>
        <v>2631.6</v>
      </c>
      <c r="C11" s="23">
        <f t="shared" ref="C11:C13" si="2">C5</f>
        <v>8.4316500385598641</v>
      </c>
      <c r="D11" s="27">
        <f t="shared" ref="B11:F13" si="3">ROUND(D5/1000,1)</f>
        <v>2730.3</v>
      </c>
      <c r="E11" s="23">
        <f t="shared" ref="E11:E13" si="4">E5</f>
        <v>8.4499323299032501</v>
      </c>
      <c r="F11" s="27">
        <f t="shared" si="3"/>
        <v>5361.9</v>
      </c>
      <c r="G11" s="23">
        <f t="shared" ref="G11:G13" si="5">G5</f>
        <v>8.4409494732407691</v>
      </c>
      <c r="J11" s="3"/>
      <c r="K11" s="3"/>
      <c r="L11" s="3"/>
      <c r="M11" s="3"/>
      <c r="N11" s="3"/>
    </row>
    <row r="12" spans="1:17" x14ac:dyDescent="0.3">
      <c r="A12" t="str">
        <f t="shared" si="1"/>
        <v>Indian/Asian</v>
      </c>
      <c r="B12" s="27">
        <f t="shared" si="3"/>
        <v>876.4</v>
      </c>
      <c r="C12" s="23">
        <f t="shared" si="2"/>
        <v>2.8079110037707604</v>
      </c>
      <c r="D12" s="27">
        <f t="shared" si="3"/>
        <v>846.7</v>
      </c>
      <c r="E12" s="23">
        <f t="shared" si="4"/>
        <v>2.6203724594312123</v>
      </c>
      <c r="F12" s="27">
        <f t="shared" si="3"/>
        <v>1723.1</v>
      </c>
      <c r="G12" s="23">
        <f t="shared" si="5"/>
        <v>2.712518013336402</v>
      </c>
      <c r="J12" s="3"/>
      <c r="K12" s="3"/>
      <c r="L12" s="3"/>
      <c r="M12" s="3"/>
      <c r="N12" s="3"/>
    </row>
    <row r="13" spans="1:17" x14ac:dyDescent="0.3">
      <c r="A13" t="str">
        <f t="shared" si="1"/>
        <v>White</v>
      </c>
      <c r="B13" s="27">
        <f t="shared" si="3"/>
        <v>2177.9</v>
      </c>
      <c r="C13" s="23">
        <f t="shared" si="2"/>
        <v>6.9778518679666695</v>
      </c>
      <c r="D13" s="27">
        <f t="shared" si="3"/>
        <v>2343.4</v>
      </c>
      <c r="E13" s="23">
        <f t="shared" si="4"/>
        <v>7.2525785974324046</v>
      </c>
      <c r="F13" s="27">
        <f t="shared" si="3"/>
        <v>4521.3</v>
      </c>
      <c r="G13" s="23">
        <f t="shared" si="5"/>
        <v>7.1175938307097439</v>
      </c>
      <c r="J13" s="3"/>
      <c r="K13" s="3"/>
      <c r="L13" s="3"/>
      <c r="M13" s="3"/>
      <c r="N13" s="3"/>
    </row>
    <row r="14" spans="1:17" x14ac:dyDescent="0.3">
      <c r="B14" s="27">
        <f>ROUND(B8/1000,1)</f>
        <v>31211.200000000001</v>
      </c>
      <c r="C14" s="23" t="str">
        <f>C8</f>
        <v>100,0</v>
      </c>
      <c r="D14" s="27">
        <f t="shared" ref="D14" si="6">ROUND(D8/1000,1)</f>
        <v>32311.200000000001</v>
      </c>
      <c r="E14" s="23" t="str">
        <f>E8</f>
        <v>100,0</v>
      </c>
      <c r="F14" s="27">
        <f>ROUND(F8/1000,1)</f>
        <v>63522.400000000001</v>
      </c>
      <c r="G14" s="23" t="str">
        <f>G8</f>
        <v>100,0</v>
      </c>
      <c r="J14" s="3"/>
      <c r="K14" s="3"/>
      <c r="L14" s="3"/>
      <c r="M14" s="3"/>
      <c r="N14" s="3"/>
    </row>
    <row r="15" spans="1:17" x14ac:dyDescent="0.3">
      <c r="B15" s="26"/>
      <c r="C15" s="25"/>
      <c r="D15" s="26"/>
      <c r="E15" s="25"/>
      <c r="F15" s="26"/>
      <c r="G15" s="25"/>
    </row>
    <row r="16" spans="1:17" x14ac:dyDescent="0.3">
      <c r="A16" t="s">
        <v>100</v>
      </c>
      <c r="B16" s="30">
        <f>B8/F8*100</f>
        <v>49.134194908943904</v>
      </c>
    </row>
    <row r="17" spans="1:10" x14ac:dyDescent="0.3">
      <c r="A17" t="s">
        <v>101</v>
      </c>
      <c r="B17" s="31">
        <f>D8/F8*100</f>
        <v>50.865805091056096</v>
      </c>
    </row>
    <row r="18" spans="1:10" x14ac:dyDescent="0.3">
      <c r="D18" t="s">
        <v>104</v>
      </c>
      <c r="J18" t="s">
        <v>124</v>
      </c>
    </row>
  </sheetData>
  <mergeCells count="3"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84"/>
  <sheetViews>
    <sheetView topLeftCell="A34" workbookViewId="0">
      <selection activeCell="B47" sqref="B47:M56"/>
    </sheetView>
  </sheetViews>
  <sheetFormatPr defaultColWidth="8.88671875" defaultRowHeight="14.4" x14ac:dyDescent="0.3"/>
  <cols>
    <col min="1" max="1" width="21.5546875" style="78" customWidth="1"/>
    <col min="2" max="11" width="9" style="78" bestFit="1" customWidth="1"/>
    <col min="12" max="12" width="9.88671875" style="78" bestFit="1" customWidth="1"/>
    <col min="13" max="13" width="9" style="78" bestFit="1" customWidth="1"/>
    <col min="14" max="14" width="8.88671875" style="78"/>
    <col min="15" max="15" width="10.109375" style="78" bestFit="1" customWidth="1"/>
    <col min="16" max="16384" width="8.88671875" style="78"/>
  </cols>
  <sheetData>
    <row r="1" spans="1:28" x14ac:dyDescent="0.3">
      <c r="A1" s="78" t="s">
        <v>88</v>
      </c>
    </row>
    <row r="2" spans="1:28" x14ac:dyDescent="0.3">
      <c r="A2" s="78" t="s">
        <v>53</v>
      </c>
      <c r="B2" s="152" t="s">
        <v>59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</row>
    <row r="3" spans="1:28" x14ac:dyDescent="0.3">
      <c r="A3" s="93"/>
      <c r="B3" s="93" t="s">
        <v>41</v>
      </c>
      <c r="C3" s="93" t="s">
        <v>42</v>
      </c>
      <c r="D3" s="93" t="s">
        <v>58</v>
      </c>
      <c r="E3" s="93" t="s">
        <v>43</v>
      </c>
      <c r="F3" s="93" t="s">
        <v>44</v>
      </c>
      <c r="G3" s="93" t="s">
        <v>45</v>
      </c>
      <c r="H3" s="93" t="s">
        <v>46</v>
      </c>
      <c r="I3" s="93" t="s">
        <v>47</v>
      </c>
      <c r="J3" s="93" t="s">
        <v>48</v>
      </c>
      <c r="K3" s="93" t="s">
        <v>56</v>
      </c>
      <c r="L3" s="93" t="s">
        <v>57</v>
      </c>
      <c r="M3" s="93" t="s">
        <v>54</v>
      </c>
    </row>
    <row r="4" spans="1:28" x14ac:dyDescent="0.3">
      <c r="A4" s="93" t="s">
        <v>41</v>
      </c>
      <c r="B4" s="124">
        <v>0</v>
      </c>
      <c r="C4" s="88">
        <v>13231</v>
      </c>
      <c r="D4" s="88">
        <v>148284</v>
      </c>
      <c r="E4" s="88">
        <v>99796</v>
      </c>
      <c r="F4" s="88">
        <v>14227</v>
      </c>
      <c r="G4" s="88">
        <v>17106</v>
      </c>
      <c r="H4" s="88">
        <v>8217</v>
      </c>
      <c r="I4" s="88">
        <v>38331</v>
      </c>
      <c r="J4" s="88">
        <v>166353</v>
      </c>
      <c r="K4" s="88">
        <v>505545</v>
      </c>
      <c r="L4" s="88">
        <v>169482</v>
      </c>
      <c r="M4" s="88">
        <v>-336064</v>
      </c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x14ac:dyDescent="0.3">
      <c r="A5" s="93" t="s">
        <v>42</v>
      </c>
      <c r="B5" s="88">
        <v>8114</v>
      </c>
      <c r="C5" s="124">
        <v>0</v>
      </c>
      <c r="D5" s="88">
        <v>78762</v>
      </c>
      <c r="E5" s="88">
        <v>7565</v>
      </c>
      <c r="F5" s="88">
        <v>6395</v>
      </c>
      <c r="G5" s="88">
        <v>10359</v>
      </c>
      <c r="H5" s="88">
        <v>8703</v>
      </c>
      <c r="I5" s="88">
        <v>22971</v>
      </c>
      <c r="J5" s="88">
        <v>11717</v>
      </c>
      <c r="K5" s="88">
        <v>154586</v>
      </c>
      <c r="L5" s="88">
        <v>120903</v>
      </c>
      <c r="M5" s="88">
        <v>-33683</v>
      </c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x14ac:dyDescent="0.3">
      <c r="A6" s="93" t="s">
        <v>58</v>
      </c>
      <c r="B6" s="88">
        <v>44634</v>
      </c>
      <c r="C6" s="88">
        <v>34795</v>
      </c>
      <c r="D6" s="124">
        <v>0</v>
      </c>
      <c r="E6" s="88">
        <v>72428</v>
      </c>
      <c r="F6" s="88">
        <v>95437</v>
      </c>
      <c r="G6" s="88">
        <v>85758</v>
      </c>
      <c r="H6" s="88">
        <v>10252</v>
      </c>
      <c r="I6" s="88">
        <v>65685</v>
      </c>
      <c r="J6" s="88">
        <v>101978</v>
      </c>
      <c r="K6" s="88">
        <v>510968</v>
      </c>
      <c r="L6" s="88">
        <v>1417149</v>
      </c>
      <c r="M6" s="88">
        <v>906181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x14ac:dyDescent="0.3">
      <c r="A7" s="93" t="s">
        <v>43</v>
      </c>
      <c r="B7" s="88">
        <v>23649</v>
      </c>
      <c r="C7" s="88">
        <v>11440</v>
      </c>
      <c r="D7" s="88">
        <v>207645</v>
      </c>
      <c r="E7" s="124">
        <v>0</v>
      </c>
      <c r="F7" s="88">
        <v>8894</v>
      </c>
      <c r="G7" s="88">
        <v>34051</v>
      </c>
      <c r="H7" s="88">
        <v>7975</v>
      </c>
      <c r="I7" s="88">
        <v>10823</v>
      </c>
      <c r="J7" s="88">
        <v>30900</v>
      </c>
      <c r="K7" s="88">
        <v>335376</v>
      </c>
      <c r="L7" s="88">
        <v>282630</v>
      </c>
      <c r="M7" s="88">
        <v>-52746</v>
      </c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x14ac:dyDescent="0.3">
      <c r="A8" s="93" t="s">
        <v>44</v>
      </c>
      <c r="B8" s="88">
        <v>4185</v>
      </c>
      <c r="C8" s="88">
        <v>5436</v>
      </c>
      <c r="D8" s="88">
        <v>323485</v>
      </c>
      <c r="E8" s="88">
        <v>7685</v>
      </c>
      <c r="F8" s="124">
        <v>0</v>
      </c>
      <c r="G8" s="88">
        <v>44410</v>
      </c>
      <c r="H8" s="88">
        <v>2420</v>
      </c>
      <c r="I8" s="88">
        <v>30274</v>
      </c>
      <c r="J8" s="88">
        <v>10615</v>
      </c>
      <c r="K8" s="88">
        <v>428511</v>
      </c>
      <c r="L8" s="88">
        <v>260526</v>
      </c>
      <c r="M8" s="88">
        <v>-167984</v>
      </c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x14ac:dyDescent="0.3">
      <c r="A9" s="93" t="s">
        <v>45</v>
      </c>
      <c r="B9" s="88">
        <v>4591</v>
      </c>
      <c r="C9" s="88">
        <v>4756</v>
      </c>
      <c r="D9" s="88">
        <v>122064</v>
      </c>
      <c r="E9" s="88">
        <v>11520</v>
      </c>
      <c r="F9" s="88">
        <v>21392</v>
      </c>
      <c r="G9" s="124">
        <v>0</v>
      </c>
      <c r="H9" s="88">
        <v>2108</v>
      </c>
      <c r="I9" s="88">
        <v>12218</v>
      </c>
      <c r="J9" s="88">
        <v>8929</v>
      </c>
      <c r="K9" s="88">
        <v>187579</v>
      </c>
      <c r="L9" s="88">
        <v>271571</v>
      </c>
      <c r="M9" s="88">
        <v>83992</v>
      </c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x14ac:dyDescent="0.3">
      <c r="A10" s="93" t="s">
        <v>46</v>
      </c>
      <c r="B10" s="88">
        <v>4100</v>
      </c>
      <c r="C10" s="88">
        <v>8196</v>
      </c>
      <c r="D10" s="88">
        <v>15391</v>
      </c>
      <c r="E10" s="88">
        <v>5247</v>
      </c>
      <c r="F10" s="88">
        <v>2449</v>
      </c>
      <c r="G10" s="88">
        <v>4158</v>
      </c>
      <c r="H10" s="124">
        <v>0</v>
      </c>
      <c r="I10" s="88">
        <v>11752</v>
      </c>
      <c r="J10" s="88">
        <v>16855</v>
      </c>
      <c r="K10" s="88">
        <v>68149</v>
      </c>
      <c r="L10" s="88">
        <v>76656</v>
      </c>
      <c r="M10" s="88">
        <v>8507</v>
      </c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x14ac:dyDescent="0.3">
      <c r="A11" s="93" t="s">
        <v>47</v>
      </c>
      <c r="B11" s="88">
        <v>4335</v>
      </c>
      <c r="C11" s="88">
        <v>9867</v>
      </c>
      <c r="D11" s="88">
        <v>77188</v>
      </c>
      <c r="E11" s="88">
        <v>5113</v>
      </c>
      <c r="F11" s="88">
        <v>16701</v>
      </c>
      <c r="G11" s="88">
        <v>9973</v>
      </c>
      <c r="H11" s="88">
        <v>19719</v>
      </c>
      <c r="I11" s="124">
        <v>0</v>
      </c>
      <c r="J11" s="88">
        <v>7611</v>
      </c>
      <c r="K11" s="88">
        <v>150507</v>
      </c>
      <c r="L11" s="88">
        <v>262897</v>
      </c>
      <c r="M11" s="88">
        <v>112391</v>
      </c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x14ac:dyDescent="0.3">
      <c r="A12" s="93" t="s">
        <v>48</v>
      </c>
      <c r="B12" s="88">
        <v>44580</v>
      </c>
      <c r="C12" s="88">
        <v>6943</v>
      </c>
      <c r="D12" s="88">
        <v>53743</v>
      </c>
      <c r="E12" s="88">
        <v>11328</v>
      </c>
      <c r="F12" s="88">
        <v>5019</v>
      </c>
      <c r="G12" s="88">
        <v>6284</v>
      </c>
      <c r="H12" s="88">
        <v>11099</v>
      </c>
      <c r="I12" s="88">
        <v>7219</v>
      </c>
      <c r="J12" s="124">
        <v>0</v>
      </c>
      <c r="K12" s="88">
        <v>146215</v>
      </c>
      <c r="L12" s="88">
        <v>450733</v>
      </c>
      <c r="M12" s="88">
        <v>304518</v>
      </c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x14ac:dyDescent="0.3">
      <c r="A13" s="93" t="s">
        <v>102</v>
      </c>
      <c r="B13" s="88">
        <v>31295</v>
      </c>
      <c r="C13" s="88">
        <v>26237</v>
      </c>
      <c r="D13" s="88">
        <v>390587</v>
      </c>
      <c r="E13" s="88">
        <v>61946</v>
      </c>
      <c r="F13" s="88">
        <v>90013</v>
      </c>
      <c r="G13" s="88">
        <v>59472</v>
      </c>
      <c r="H13" s="88">
        <v>6163</v>
      </c>
      <c r="I13" s="88">
        <v>63624</v>
      </c>
      <c r="J13" s="88">
        <v>95775</v>
      </c>
      <c r="K13" s="124"/>
      <c r="L13" s="124"/>
      <c r="M13" s="124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x14ac:dyDescent="0.3">
      <c r="B14" s="80"/>
      <c r="C14" s="80"/>
      <c r="D14" s="80"/>
      <c r="E14" s="80"/>
      <c r="F14" s="80"/>
      <c r="G14" s="80"/>
      <c r="H14" s="80"/>
      <c r="I14" s="80"/>
      <c r="J14" s="80"/>
      <c r="K14" s="79"/>
      <c r="L14" s="79"/>
      <c r="M14" s="79"/>
      <c r="Q14" s="81"/>
      <c r="R14" s="81"/>
      <c r="S14" s="81"/>
      <c r="T14" s="81"/>
      <c r="U14" s="81"/>
      <c r="V14" s="81"/>
      <c r="W14" s="81"/>
      <c r="X14" s="81"/>
      <c r="Y14" s="81"/>
    </row>
    <row r="15" spans="1:28" x14ac:dyDescent="0.3">
      <c r="A15" s="78" t="s">
        <v>89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1:28" x14ac:dyDescent="0.3">
      <c r="A16" s="78" t="s">
        <v>59</v>
      </c>
      <c r="B16" s="153" t="s">
        <v>60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</row>
    <row r="17" spans="1:28" x14ac:dyDescent="0.3">
      <c r="A17" s="93"/>
      <c r="B17" s="124" t="s">
        <v>41</v>
      </c>
      <c r="C17" s="124" t="s">
        <v>42</v>
      </c>
      <c r="D17" s="124" t="s">
        <v>58</v>
      </c>
      <c r="E17" s="124" t="s">
        <v>43</v>
      </c>
      <c r="F17" s="124" t="s">
        <v>44</v>
      </c>
      <c r="G17" s="124" t="s">
        <v>45</v>
      </c>
      <c r="H17" s="124" t="s">
        <v>46</v>
      </c>
      <c r="I17" s="124" t="s">
        <v>47</v>
      </c>
      <c r="J17" s="124" t="s">
        <v>48</v>
      </c>
      <c r="K17" s="124" t="s">
        <v>56</v>
      </c>
      <c r="L17" s="124" t="s">
        <v>57</v>
      </c>
      <c r="M17" s="124" t="s">
        <v>54</v>
      </c>
    </row>
    <row r="18" spans="1:28" x14ac:dyDescent="0.3">
      <c r="A18" s="93" t="s">
        <v>41</v>
      </c>
      <c r="B18" s="124">
        <v>0</v>
      </c>
      <c r="C18" s="88">
        <v>13875</v>
      </c>
      <c r="D18" s="88">
        <v>135353</v>
      </c>
      <c r="E18" s="88">
        <v>103146</v>
      </c>
      <c r="F18" s="88">
        <v>14646</v>
      </c>
      <c r="G18" s="88">
        <v>17330</v>
      </c>
      <c r="H18" s="88">
        <v>8493</v>
      </c>
      <c r="I18" s="88">
        <v>30473</v>
      </c>
      <c r="J18" s="88">
        <v>166495</v>
      </c>
      <c r="K18" s="88">
        <v>489811</v>
      </c>
      <c r="L18" s="88">
        <v>186754</v>
      </c>
      <c r="M18" s="88">
        <v>-303057</v>
      </c>
      <c r="O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x14ac:dyDescent="0.3">
      <c r="A19" s="93" t="s">
        <v>42</v>
      </c>
      <c r="B19" s="88">
        <v>8361</v>
      </c>
      <c r="C19" s="124">
        <v>0</v>
      </c>
      <c r="D19" s="88">
        <v>73960</v>
      </c>
      <c r="E19" s="88">
        <v>7803</v>
      </c>
      <c r="F19" s="88">
        <v>6597</v>
      </c>
      <c r="G19" s="88">
        <v>10686</v>
      </c>
      <c r="H19" s="88">
        <v>9057</v>
      </c>
      <c r="I19" s="88">
        <v>23685</v>
      </c>
      <c r="J19" s="88">
        <v>12101</v>
      </c>
      <c r="K19" s="88">
        <v>152249</v>
      </c>
      <c r="L19" s="88">
        <v>139496</v>
      </c>
      <c r="M19" s="88">
        <v>-12753</v>
      </c>
      <c r="O19" s="108"/>
      <c r="Q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x14ac:dyDescent="0.3">
      <c r="A20" s="93" t="s">
        <v>58</v>
      </c>
      <c r="B20" s="88">
        <v>45015</v>
      </c>
      <c r="C20" s="88">
        <v>39828</v>
      </c>
      <c r="D20" s="124">
        <v>0</v>
      </c>
      <c r="E20" s="88">
        <v>90100</v>
      </c>
      <c r="F20" s="88">
        <v>90783</v>
      </c>
      <c r="G20" s="88">
        <v>81640</v>
      </c>
      <c r="H20" s="88">
        <v>11002</v>
      </c>
      <c r="I20" s="88">
        <v>79486</v>
      </c>
      <c r="J20" s="88">
        <v>98622</v>
      </c>
      <c r="K20" s="88">
        <v>536477</v>
      </c>
      <c r="L20" s="88">
        <v>1522201</v>
      </c>
      <c r="M20" s="88">
        <v>985725</v>
      </c>
      <c r="O20" s="108"/>
      <c r="Q20" s="81"/>
      <c r="R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x14ac:dyDescent="0.3">
      <c r="A21" s="93" t="s">
        <v>43</v>
      </c>
      <c r="B21" s="88">
        <v>25711</v>
      </c>
      <c r="C21" s="88">
        <v>12930</v>
      </c>
      <c r="D21" s="88">
        <v>208358</v>
      </c>
      <c r="E21" s="124">
        <v>0</v>
      </c>
      <c r="F21" s="88">
        <v>9224</v>
      </c>
      <c r="G21" s="88">
        <v>36795</v>
      </c>
      <c r="H21" s="88">
        <v>8522</v>
      </c>
      <c r="I21" s="88">
        <v>11862</v>
      </c>
      <c r="J21" s="88">
        <v>34003</v>
      </c>
      <c r="K21" s="88">
        <v>347405</v>
      </c>
      <c r="L21" s="88">
        <v>328376</v>
      </c>
      <c r="M21" s="88">
        <v>-19029</v>
      </c>
      <c r="O21" s="108"/>
      <c r="Q21" s="81"/>
      <c r="R21" s="81"/>
      <c r="S21" s="81"/>
      <c r="U21" s="81"/>
      <c r="V21" s="81"/>
      <c r="W21" s="81"/>
      <c r="X21" s="81"/>
      <c r="Y21" s="81"/>
      <c r="Z21" s="81"/>
      <c r="AA21" s="81"/>
      <c r="AB21" s="81"/>
    </row>
    <row r="22" spans="1:28" x14ac:dyDescent="0.3">
      <c r="A22" s="93" t="s">
        <v>44</v>
      </c>
      <c r="B22" s="88">
        <v>4474</v>
      </c>
      <c r="C22" s="88">
        <v>5807</v>
      </c>
      <c r="D22" s="88">
        <v>311473</v>
      </c>
      <c r="E22" s="88">
        <v>8194</v>
      </c>
      <c r="F22" s="124">
        <v>0</v>
      </c>
      <c r="G22" s="88">
        <v>46794</v>
      </c>
      <c r="H22" s="88">
        <v>2557</v>
      </c>
      <c r="I22" s="88">
        <v>31888</v>
      </c>
      <c r="J22" s="88">
        <v>11179</v>
      </c>
      <c r="K22" s="88">
        <v>422365</v>
      </c>
      <c r="L22" s="88">
        <v>289274</v>
      </c>
      <c r="M22" s="88">
        <v>-133091</v>
      </c>
      <c r="O22" s="108"/>
      <c r="Q22" s="81"/>
      <c r="R22" s="81"/>
      <c r="S22" s="81"/>
      <c r="T22" s="81"/>
      <c r="V22" s="81"/>
      <c r="W22" s="81"/>
      <c r="X22" s="81"/>
      <c r="Y22" s="81"/>
      <c r="Z22" s="81"/>
      <c r="AA22" s="81"/>
      <c r="AB22" s="81"/>
    </row>
    <row r="23" spans="1:28" x14ac:dyDescent="0.3">
      <c r="A23" s="93" t="s">
        <v>45</v>
      </c>
      <c r="B23" s="88">
        <v>5030</v>
      </c>
      <c r="C23" s="88">
        <v>5199</v>
      </c>
      <c r="D23" s="88">
        <v>135491</v>
      </c>
      <c r="E23" s="88">
        <v>12588</v>
      </c>
      <c r="F23" s="88">
        <v>23353</v>
      </c>
      <c r="G23" s="124">
        <v>0</v>
      </c>
      <c r="H23" s="88">
        <v>2314</v>
      </c>
      <c r="I23" s="88">
        <v>13363</v>
      </c>
      <c r="J23" s="88">
        <v>9759</v>
      </c>
      <c r="K23" s="88">
        <v>207096</v>
      </c>
      <c r="L23" s="88">
        <v>293699</v>
      </c>
      <c r="M23" s="88">
        <v>86603</v>
      </c>
      <c r="O23" s="108"/>
      <c r="Q23" s="81"/>
      <c r="R23" s="81"/>
      <c r="S23" s="81"/>
      <c r="T23" s="81"/>
      <c r="U23" s="81"/>
      <c r="W23" s="81"/>
      <c r="X23" s="81"/>
      <c r="Y23" s="81"/>
      <c r="Z23" s="81"/>
      <c r="AA23" s="81"/>
      <c r="AB23" s="81"/>
    </row>
    <row r="24" spans="1:28" x14ac:dyDescent="0.3">
      <c r="A24" s="93" t="s">
        <v>46</v>
      </c>
      <c r="B24" s="88">
        <v>4357</v>
      </c>
      <c r="C24" s="88">
        <v>8961</v>
      </c>
      <c r="D24" s="88">
        <v>16974</v>
      </c>
      <c r="E24" s="88">
        <v>5715</v>
      </c>
      <c r="F24" s="88">
        <v>2643</v>
      </c>
      <c r="G24" s="88">
        <v>4527</v>
      </c>
      <c r="H24" s="124">
        <v>0</v>
      </c>
      <c r="I24" s="88">
        <v>12802</v>
      </c>
      <c r="J24" s="88">
        <v>17956</v>
      </c>
      <c r="K24" s="88">
        <v>73936</v>
      </c>
      <c r="L24" s="88">
        <v>83542</v>
      </c>
      <c r="M24" s="88">
        <v>9605</v>
      </c>
      <c r="O24" s="108"/>
      <c r="Q24" s="81"/>
      <c r="R24" s="81"/>
      <c r="S24" s="81"/>
      <c r="T24" s="81"/>
      <c r="U24" s="81"/>
      <c r="V24" s="81"/>
      <c r="X24" s="81"/>
      <c r="Y24" s="81"/>
      <c r="Z24" s="81"/>
      <c r="AA24" s="81"/>
      <c r="AB24" s="81"/>
    </row>
    <row r="25" spans="1:28" x14ac:dyDescent="0.3">
      <c r="A25" s="93" t="s">
        <v>47</v>
      </c>
      <c r="B25" s="88">
        <v>4758</v>
      </c>
      <c r="C25" s="88">
        <v>10796</v>
      </c>
      <c r="D25" s="88">
        <v>97079</v>
      </c>
      <c r="E25" s="88">
        <v>5601</v>
      </c>
      <c r="F25" s="88">
        <v>18260</v>
      </c>
      <c r="G25" s="88">
        <v>10909</v>
      </c>
      <c r="H25" s="88">
        <v>21611</v>
      </c>
      <c r="I25" s="124">
        <v>0</v>
      </c>
      <c r="J25" s="88">
        <v>8359</v>
      </c>
      <c r="K25" s="88">
        <v>177373</v>
      </c>
      <c r="L25" s="88">
        <v>291836</v>
      </c>
      <c r="M25" s="88">
        <v>114463</v>
      </c>
      <c r="O25" s="108"/>
      <c r="Q25" s="81"/>
      <c r="R25" s="81"/>
      <c r="S25" s="81"/>
      <c r="T25" s="81"/>
      <c r="U25" s="81"/>
      <c r="V25" s="81"/>
      <c r="W25" s="81"/>
      <c r="Y25" s="81"/>
      <c r="Z25" s="81"/>
      <c r="AA25" s="81"/>
      <c r="AB25" s="81"/>
    </row>
    <row r="26" spans="1:28" x14ac:dyDescent="0.3">
      <c r="A26" s="93" t="s">
        <v>48</v>
      </c>
      <c r="B26" s="88">
        <v>47941</v>
      </c>
      <c r="C26" s="88">
        <v>7562</v>
      </c>
      <c r="D26" s="88">
        <v>58409</v>
      </c>
      <c r="E26" s="88">
        <v>12220</v>
      </c>
      <c r="F26" s="88">
        <v>5412</v>
      </c>
      <c r="G26" s="88">
        <v>6809</v>
      </c>
      <c r="H26" s="88">
        <v>11939</v>
      </c>
      <c r="I26" s="88">
        <v>7851</v>
      </c>
      <c r="J26" s="124">
        <v>0</v>
      </c>
      <c r="K26" s="88">
        <v>158142</v>
      </c>
      <c r="L26" s="88">
        <v>484576</v>
      </c>
      <c r="M26" s="88">
        <v>326434</v>
      </c>
      <c r="O26" s="108"/>
      <c r="Q26" s="81"/>
      <c r="R26" s="81"/>
      <c r="S26" s="81"/>
      <c r="T26" s="81"/>
      <c r="U26" s="81"/>
      <c r="V26" s="81"/>
      <c r="W26" s="81"/>
      <c r="X26" s="81"/>
      <c r="Z26" s="81"/>
      <c r="AA26" s="81"/>
      <c r="AB26" s="81"/>
    </row>
    <row r="27" spans="1:28" x14ac:dyDescent="0.3">
      <c r="A27" s="93" t="s">
        <v>102</v>
      </c>
      <c r="B27" s="88">
        <v>41107</v>
      </c>
      <c r="C27" s="88">
        <v>34539</v>
      </c>
      <c r="D27" s="88">
        <v>485104</v>
      </c>
      <c r="E27" s="88">
        <v>83010</v>
      </c>
      <c r="F27" s="88">
        <v>118357</v>
      </c>
      <c r="G27" s="88">
        <v>78210</v>
      </c>
      <c r="H27" s="88">
        <v>8046</v>
      </c>
      <c r="I27" s="88">
        <v>80425</v>
      </c>
      <c r="J27" s="88">
        <v>126101</v>
      </c>
      <c r="K27" s="124"/>
      <c r="L27" s="124"/>
      <c r="M27" s="124"/>
      <c r="Q27" s="81"/>
      <c r="R27" s="81"/>
      <c r="S27" s="81"/>
      <c r="T27" s="81"/>
      <c r="U27" s="81"/>
      <c r="V27" s="81"/>
      <c r="W27" s="81"/>
      <c r="X27" s="81"/>
      <c r="Y27" s="81"/>
    </row>
    <row r="28" spans="1:28" x14ac:dyDescent="0.3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1:28" x14ac:dyDescent="0.3">
      <c r="A29" s="78" t="s">
        <v>90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</row>
    <row r="30" spans="1:28" x14ac:dyDescent="0.3">
      <c r="A30" s="78" t="s">
        <v>60</v>
      </c>
      <c r="B30" s="153" t="s">
        <v>71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</row>
    <row r="31" spans="1:28" x14ac:dyDescent="0.3">
      <c r="A31" s="93"/>
      <c r="B31" s="124" t="s">
        <v>41</v>
      </c>
      <c r="C31" s="124" t="s">
        <v>42</v>
      </c>
      <c r="D31" s="124" t="s">
        <v>58</v>
      </c>
      <c r="E31" s="124" t="s">
        <v>43</v>
      </c>
      <c r="F31" s="124" t="s">
        <v>44</v>
      </c>
      <c r="G31" s="124" t="s">
        <v>45</v>
      </c>
      <c r="H31" s="124" t="s">
        <v>46</v>
      </c>
      <c r="I31" s="124" t="s">
        <v>47</v>
      </c>
      <c r="J31" s="124" t="s">
        <v>48</v>
      </c>
      <c r="K31" s="124" t="s">
        <v>56</v>
      </c>
      <c r="L31" s="124" t="s">
        <v>57</v>
      </c>
      <c r="M31" s="124" t="s">
        <v>54</v>
      </c>
    </row>
    <row r="32" spans="1:28" x14ac:dyDescent="0.3">
      <c r="A32" s="93" t="s">
        <v>41</v>
      </c>
      <c r="B32" s="124">
        <v>0</v>
      </c>
      <c r="C32" s="88">
        <v>14081</v>
      </c>
      <c r="D32" s="88">
        <v>137496</v>
      </c>
      <c r="E32" s="88">
        <v>104859</v>
      </c>
      <c r="F32" s="88">
        <v>14867</v>
      </c>
      <c r="G32" s="88">
        <v>17592</v>
      </c>
      <c r="H32" s="88">
        <v>8613</v>
      </c>
      <c r="I32" s="88">
        <v>20561</v>
      </c>
      <c r="J32" s="88">
        <v>169770</v>
      </c>
      <c r="K32" s="88">
        <v>487840</v>
      </c>
      <c r="L32" s="88">
        <v>195555</v>
      </c>
      <c r="M32" s="88">
        <v>-292284</v>
      </c>
      <c r="O32" s="108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x14ac:dyDescent="0.3">
      <c r="A33" s="93" t="s">
        <v>42</v>
      </c>
      <c r="B33" s="88">
        <v>8643</v>
      </c>
      <c r="C33" s="124">
        <v>0</v>
      </c>
      <c r="D33" s="88">
        <v>76556</v>
      </c>
      <c r="E33" s="88">
        <v>9239</v>
      </c>
      <c r="F33" s="88">
        <v>6820</v>
      </c>
      <c r="G33" s="88">
        <v>11057</v>
      </c>
      <c r="H33" s="88">
        <v>9374</v>
      </c>
      <c r="I33" s="88">
        <v>20907</v>
      </c>
      <c r="J33" s="88">
        <v>13015</v>
      </c>
      <c r="K33" s="88">
        <v>155611</v>
      </c>
      <c r="L33" s="88">
        <v>144507</v>
      </c>
      <c r="M33" s="88">
        <v>-11103</v>
      </c>
      <c r="O33" s="108"/>
      <c r="Q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x14ac:dyDescent="0.3">
      <c r="A34" s="93" t="s">
        <v>58</v>
      </c>
      <c r="B34" s="88">
        <v>52059</v>
      </c>
      <c r="C34" s="88">
        <v>44315</v>
      </c>
      <c r="D34" s="124">
        <v>0</v>
      </c>
      <c r="E34" s="88">
        <v>102124</v>
      </c>
      <c r="F34" s="88">
        <v>83746</v>
      </c>
      <c r="G34" s="88">
        <v>83958</v>
      </c>
      <c r="H34" s="88">
        <v>11510</v>
      </c>
      <c r="I34" s="88">
        <v>98762</v>
      </c>
      <c r="J34" s="88">
        <v>103603</v>
      </c>
      <c r="K34" s="88">
        <v>580077</v>
      </c>
      <c r="L34" s="88">
        <v>1439474</v>
      </c>
      <c r="M34" s="88">
        <v>859397</v>
      </c>
      <c r="O34" s="108"/>
      <c r="Q34" s="81"/>
      <c r="R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x14ac:dyDescent="0.3">
      <c r="A35" s="93" t="s">
        <v>43</v>
      </c>
      <c r="B35" s="88">
        <v>27228</v>
      </c>
      <c r="C35" s="88">
        <v>13705</v>
      </c>
      <c r="D35" s="88">
        <v>182473</v>
      </c>
      <c r="E35" s="124">
        <v>0</v>
      </c>
      <c r="F35" s="88">
        <v>9778</v>
      </c>
      <c r="G35" s="88">
        <v>39041</v>
      </c>
      <c r="H35" s="88">
        <v>9029</v>
      </c>
      <c r="I35" s="88">
        <v>12589</v>
      </c>
      <c r="J35" s="88">
        <v>36059</v>
      </c>
      <c r="K35" s="88">
        <v>329902</v>
      </c>
      <c r="L35" s="88">
        <v>335046</v>
      </c>
      <c r="M35" s="88">
        <v>5144</v>
      </c>
      <c r="O35" s="108"/>
      <c r="Q35" s="81"/>
      <c r="R35" s="81"/>
      <c r="S35" s="81"/>
      <c r="U35" s="81"/>
      <c r="V35" s="81"/>
      <c r="W35" s="81"/>
      <c r="X35" s="81"/>
      <c r="Y35" s="81"/>
      <c r="Z35" s="81"/>
      <c r="AA35" s="81"/>
      <c r="AB35" s="81"/>
    </row>
    <row r="36" spans="1:28" x14ac:dyDescent="0.3">
      <c r="A36" s="93" t="s">
        <v>44</v>
      </c>
      <c r="B36" s="88">
        <v>4749</v>
      </c>
      <c r="C36" s="88">
        <v>6160</v>
      </c>
      <c r="D36" s="88">
        <v>308681</v>
      </c>
      <c r="E36" s="88">
        <v>8705</v>
      </c>
      <c r="F36" s="124">
        <v>0</v>
      </c>
      <c r="G36" s="88">
        <v>49665</v>
      </c>
      <c r="H36" s="88">
        <v>2719</v>
      </c>
      <c r="I36" s="88">
        <v>33831</v>
      </c>
      <c r="J36" s="88">
        <v>12322</v>
      </c>
      <c r="K36" s="88">
        <v>426832</v>
      </c>
      <c r="L36" s="88">
        <v>271763</v>
      </c>
      <c r="M36" s="88">
        <v>-155069</v>
      </c>
      <c r="O36" s="108"/>
      <c r="Q36" s="81"/>
      <c r="R36" s="81"/>
      <c r="S36" s="81"/>
      <c r="T36" s="81"/>
      <c r="V36" s="81"/>
      <c r="W36" s="81"/>
      <c r="X36" s="81"/>
      <c r="Y36" s="81"/>
      <c r="Z36" s="81"/>
      <c r="AA36" s="81"/>
      <c r="AB36" s="81"/>
    </row>
    <row r="37" spans="1:28" x14ac:dyDescent="0.3">
      <c r="A37" s="93" t="s">
        <v>45</v>
      </c>
      <c r="B37" s="88">
        <v>5474</v>
      </c>
      <c r="C37" s="88">
        <v>5653</v>
      </c>
      <c r="D37" s="88">
        <v>126549</v>
      </c>
      <c r="E37" s="88">
        <v>13682</v>
      </c>
      <c r="F37" s="88">
        <v>25398</v>
      </c>
      <c r="G37" s="124">
        <v>0</v>
      </c>
      <c r="H37" s="88">
        <v>2521</v>
      </c>
      <c r="I37" s="88">
        <v>14543</v>
      </c>
      <c r="J37" s="88">
        <v>10612</v>
      </c>
      <c r="K37" s="88">
        <v>204431</v>
      </c>
      <c r="L37" s="88">
        <v>292813</v>
      </c>
      <c r="M37" s="88">
        <v>88382</v>
      </c>
      <c r="O37" s="108"/>
      <c r="Q37" s="81"/>
      <c r="R37" s="81"/>
      <c r="S37" s="81"/>
      <c r="T37" s="81"/>
      <c r="U37" s="81"/>
      <c r="W37" s="81"/>
      <c r="X37" s="81"/>
      <c r="Y37" s="81"/>
      <c r="Z37" s="81"/>
      <c r="AA37" s="81"/>
      <c r="AB37" s="81"/>
    </row>
    <row r="38" spans="1:28" x14ac:dyDescent="0.3">
      <c r="A38" s="93" t="s">
        <v>46</v>
      </c>
      <c r="B38" s="88">
        <v>4636</v>
      </c>
      <c r="C38" s="88">
        <v>9552</v>
      </c>
      <c r="D38" s="88">
        <v>18102</v>
      </c>
      <c r="E38" s="88">
        <v>6085</v>
      </c>
      <c r="F38" s="88">
        <v>2817</v>
      </c>
      <c r="G38" s="88">
        <v>4820</v>
      </c>
      <c r="H38" s="124">
        <v>0</v>
      </c>
      <c r="I38" s="88">
        <v>13637</v>
      </c>
      <c r="J38" s="88">
        <v>19136</v>
      </c>
      <c r="K38" s="88">
        <v>78786</v>
      </c>
      <c r="L38" s="88">
        <v>87319</v>
      </c>
      <c r="M38" s="88">
        <v>8533</v>
      </c>
      <c r="O38" s="108"/>
      <c r="Q38" s="81"/>
      <c r="R38" s="81"/>
      <c r="S38" s="81"/>
      <c r="T38" s="81"/>
      <c r="U38" s="81"/>
      <c r="V38" s="81"/>
      <c r="X38" s="81"/>
      <c r="Y38" s="81"/>
      <c r="Z38" s="81"/>
      <c r="AA38" s="81"/>
      <c r="AB38" s="81"/>
    </row>
    <row r="39" spans="1:28" x14ac:dyDescent="0.3">
      <c r="A39" s="93" t="s">
        <v>47</v>
      </c>
      <c r="B39" s="88">
        <v>5177</v>
      </c>
      <c r="C39" s="88">
        <v>12989</v>
      </c>
      <c r="D39" s="88">
        <v>93384</v>
      </c>
      <c r="E39" s="88">
        <v>5459</v>
      </c>
      <c r="F39" s="88">
        <v>20520</v>
      </c>
      <c r="G39" s="88">
        <v>11854</v>
      </c>
      <c r="H39" s="88">
        <v>23531</v>
      </c>
      <c r="I39" s="124">
        <v>0</v>
      </c>
      <c r="J39" s="88">
        <v>9097</v>
      </c>
      <c r="K39" s="88">
        <v>182011</v>
      </c>
      <c r="L39" s="88">
        <v>292771</v>
      </c>
      <c r="M39" s="88">
        <v>110759</v>
      </c>
      <c r="O39" s="108"/>
      <c r="Q39" s="81"/>
      <c r="R39" s="81"/>
      <c r="S39" s="81"/>
      <c r="T39" s="81"/>
      <c r="U39" s="81"/>
      <c r="V39" s="81"/>
      <c r="W39" s="81"/>
      <c r="Y39" s="81"/>
      <c r="Z39" s="81"/>
      <c r="AA39" s="81"/>
      <c r="AB39" s="81"/>
    </row>
    <row r="40" spans="1:28" x14ac:dyDescent="0.3">
      <c r="A40" s="93" t="s">
        <v>48</v>
      </c>
      <c r="B40" s="88">
        <v>52230</v>
      </c>
      <c r="C40" s="88">
        <v>8308</v>
      </c>
      <c r="D40" s="88">
        <v>64304</v>
      </c>
      <c r="E40" s="88">
        <v>13484</v>
      </c>
      <c r="F40" s="88">
        <v>5957</v>
      </c>
      <c r="G40" s="88">
        <v>7511</v>
      </c>
      <c r="H40" s="88">
        <v>13124</v>
      </c>
      <c r="I40" s="88">
        <v>8672</v>
      </c>
      <c r="J40" s="124">
        <v>0</v>
      </c>
      <c r="K40" s="88">
        <v>173589</v>
      </c>
      <c r="L40" s="88">
        <v>486558</v>
      </c>
      <c r="M40" s="88">
        <v>312968</v>
      </c>
      <c r="O40" s="108"/>
      <c r="Q40" s="81"/>
      <c r="R40" s="81"/>
      <c r="S40" s="81"/>
      <c r="T40" s="81"/>
      <c r="U40" s="81"/>
      <c r="V40" s="81"/>
      <c r="W40" s="81"/>
      <c r="X40" s="81"/>
      <c r="Z40" s="81"/>
      <c r="AA40" s="81"/>
      <c r="AB40" s="81"/>
    </row>
    <row r="41" spans="1:28" x14ac:dyDescent="0.3">
      <c r="A41" s="93" t="s">
        <v>102</v>
      </c>
      <c r="B41" s="88">
        <v>35358</v>
      </c>
      <c r="C41" s="88">
        <v>29745</v>
      </c>
      <c r="D41" s="88">
        <v>431929</v>
      </c>
      <c r="E41" s="88">
        <v>71409</v>
      </c>
      <c r="F41" s="88">
        <v>101861</v>
      </c>
      <c r="G41" s="88">
        <v>67315</v>
      </c>
      <c r="H41" s="88">
        <v>6898</v>
      </c>
      <c r="I41" s="88">
        <v>69269</v>
      </c>
      <c r="J41" s="88">
        <v>112943</v>
      </c>
      <c r="K41" s="124"/>
      <c r="L41" s="124"/>
      <c r="M41" s="124"/>
      <c r="O41" s="81">
        <f>SUM(B41:J41,B27:J27)</f>
        <v>1981626</v>
      </c>
      <c r="Q41" s="81"/>
      <c r="R41" s="81"/>
      <c r="S41" s="81"/>
      <c r="T41" s="81"/>
      <c r="U41" s="81"/>
      <c r="V41" s="81"/>
      <c r="W41" s="81"/>
      <c r="X41" s="81"/>
      <c r="Y41" s="81"/>
    </row>
    <row r="42" spans="1:28" x14ac:dyDescent="0.3"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</row>
    <row r="44" spans="1:28" x14ac:dyDescent="0.3">
      <c r="A44" s="78" t="s">
        <v>129</v>
      </c>
    </row>
    <row r="45" spans="1:28" x14ac:dyDescent="0.3">
      <c r="A45" s="78" t="s">
        <v>71</v>
      </c>
      <c r="B45" s="152" t="s">
        <v>128</v>
      </c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</row>
    <row r="46" spans="1:28" x14ac:dyDescent="0.3">
      <c r="A46" s="93"/>
      <c r="B46" s="93" t="s">
        <v>41</v>
      </c>
      <c r="C46" s="93" t="s">
        <v>42</v>
      </c>
      <c r="D46" s="93" t="s">
        <v>58</v>
      </c>
      <c r="E46" s="93" t="s">
        <v>43</v>
      </c>
      <c r="F46" s="93" t="s">
        <v>44</v>
      </c>
      <c r="G46" s="93" t="s">
        <v>45</v>
      </c>
      <c r="H46" s="93" t="s">
        <v>46</v>
      </c>
      <c r="I46" s="93" t="s">
        <v>47</v>
      </c>
      <c r="J46" s="93" t="s">
        <v>48</v>
      </c>
      <c r="K46" s="93" t="s">
        <v>56</v>
      </c>
      <c r="L46" s="93" t="s">
        <v>57</v>
      </c>
      <c r="M46" s="93" t="s">
        <v>54</v>
      </c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x14ac:dyDescent="0.3">
      <c r="A47" s="93" t="s">
        <v>41</v>
      </c>
      <c r="B47" s="88">
        <v>0</v>
      </c>
      <c r="C47" s="88">
        <v>14216</v>
      </c>
      <c r="D47" s="88">
        <v>138869</v>
      </c>
      <c r="E47" s="88">
        <v>107704</v>
      </c>
      <c r="F47" s="88">
        <v>15008</v>
      </c>
      <c r="G47" s="88">
        <v>17762</v>
      </c>
      <c r="H47" s="88">
        <v>8701</v>
      </c>
      <c r="I47" s="88">
        <v>20317</v>
      </c>
      <c r="J47" s="88">
        <v>171525</v>
      </c>
      <c r="K47" s="88">
        <v>494103</v>
      </c>
      <c r="L47" s="88">
        <v>198728</v>
      </c>
      <c r="M47" s="88">
        <v>-295374</v>
      </c>
      <c r="O47" s="81"/>
      <c r="Q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x14ac:dyDescent="0.3">
      <c r="A48" s="93" t="s">
        <v>42</v>
      </c>
      <c r="B48" s="88">
        <v>8931</v>
      </c>
      <c r="C48" s="88">
        <v>0</v>
      </c>
      <c r="D48" s="88">
        <v>79166</v>
      </c>
      <c r="E48" s="88">
        <v>9553</v>
      </c>
      <c r="F48" s="88">
        <v>7049</v>
      </c>
      <c r="G48" s="88">
        <v>11434</v>
      </c>
      <c r="H48" s="88">
        <v>9695</v>
      </c>
      <c r="I48" s="88">
        <v>21585</v>
      </c>
      <c r="J48" s="88">
        <v>13464</v>
      </c>
      <c r="K48" s="88">
        <v>160877</v>
      </c>
      <c r="L48" s="88">
        <v>147494</v>
      </c>
      <c r="M48" s="88">
        <v>-13383</v>
      </c>
      <c r="O48" s="81"/>
      <c r="Q48" s="81"/>
      <c r="R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x14ac:dyDescent="0.3">
      <c r="A49" s="93" t="s">
        <v>58</v>
      </c>
      <c r="B49" s="88">
        <v>51725</v>
      </c>
      <c r="C49" s="88">
        <v>44995</v>
      </c>
      <c r="D49" s="88">
        <v>0</v>
      </c>
      <c r="E49" s="88">
        <v>113213</v>
      </c>
      <c r="F49" s="88">
        <v>89220</v>
      </c>
      <c r="G49" s="88">
        <v>89794</v>
      </c>
      <c r="H49" s="88">
        <v>12228</v>
      </c>
      <c r="I49" s="88">
        <v>109509</v>
      </c>
      <c r="J49" s="88">
        <v>114773</v>
      </c>
      <c r="K49" s="88">
        <v>625456</v>
      </c>
      <c r="L49" s="88">
        <v>1420447</v>
      </c>
      <c r="M49" s="88">
        <v>794991</v>
      </c>
      <c r="O49" s="81"/>
      <c r="Q49" s="81"/>
      <c r="R49" s="81"/>
      <c r="S49" s="81"/>
      <c r="U49" s="81"/>
      <c r="V49" s="81"/>
      <c r="W49" s="81"/>
      <c r="X49" s="81"/>
      <c r="Y49" s="81"/>
      <c r="Z49" s="81"/>
      <c r="AA49" s="81"/>
      <c r="AB49" s="81"/>
    </row>
    <row r="50" spans="1:28" x14ac:dyDescent="0.3">
      <c r="A50" s="93" t="s">
        <v>43</v>
      </c>
      <c r="B50" s="88">
        <v>28727</v>
      </c>
      <c r="C50" s="88">
        <v>14458</v>
      </c>
      <c r="D50" s="88">
        <v>160638</v>
      </c>
      <c r="E50" s="88">
        <v>0</v>
      </c>
      <c r="F50" s="88">
        <v>10329</v>
      </c>
      <c r="G50" s="88">
        <v>41251</v>
      </c>
      <c r="H50" s="88">
        <v>9532</v>
      </c>
      <c r="I50" s="88">
        <v>13302</v>
      </c>
      <c r="J50" s="88">
        <v>38103</v>
      </c>
      <c r="K50" s="88">
        <v>316340</v>
      </c>
      <c r="L50" s="88">
        <v>348878</v>
      </c>
      <c r="M50" s="88">
        <v>32538</v>
      </c>
      <c r="O50" s="81"/>
      <c r="Q50" s="81"/>
      <c r="R50" s="81"/>
      <c r="S50" s="81"/>
      <c r="T50" s="81"/>
      <c r="V50" s="81"/>
      <c r="W50" s="81"/>
      <c r="X50" s="81"/>
      <c r="Y50" s="81"/>
      <c r="Z50" s="81"/>
      <c r="AA50" s="81"/>
      <c r="AB50" s="81"/>
    </row>
    <row r="51" spans="1:28" x14ac:dyDescent="0.3">
      <c r="A51" s="93" t="s">
        <v>44</v>
      </c>
      <c r="B51" s="88">
        <v>5003</v>
      </c>
      <c r="C51" s="88">
        <v>6480</v>
      </c>
      <c r="D51" s="88">
        <v>305599</v>
      </c>
      <c r="E51" s="88">
        <v>9178</v>
      </c>
      <c r="F51" s="88">
        <v>0</v>
      </c>
      <c r="G51" s="88">
        <v>52309</v>
      </c>
      <c r="H51" s="88">
        <v>2870</v>
      </c>
      <c r="I51" s="88">
        <v>35605</v>
      </c>
      <c r="J51" s="88">
        <v>12960</v>
      </c>
      <c r="K51" s="88">
        <v>430005</v>
      </c>
      <c r="L51" s="88">
        <v>277465</v>
      </c>
      <c r="M51" s="88">
        <v>-152540</v>
      </c>
      <c r="O51" s="81"/>
      <c r="Q51" s="81"/>
      <c r="R51" s="81"/>
      <c r="S51" s="81"/>
      <c r="T51" s="81"/>
      <c r="U51" s="81"/>
      <c r="W51" s="81"/>
      <c r="X51" s="81"/>
      <c r="Y51" s="81"/>
      <c r="Z51" s="81"/>
      <c r="AA51" s="81"/>
      <c r="AB51" s="81"/>
    </row>
    <row r="52" spans="1:28" x14ac:dyDescent="0.3">
      <c r="A52" s="93" t="s">
        <v>45</v>
      </c>
      <c r="B52" s="88">
        <v>5916</v>
      </c>
      <c r="C52" s="88">
        <v>6106</v>
      </c>
      <c r="D52" s="88">
        <v>136882</v>
      </c>
      <c r="E52" s="88">
        <v>14776</v>
      </c>
      <c r="F52" s="88">
        <v>27420</v>
      </c>
      <c r="G52" s="88">
        <v>0</v>
      </c>
      <c r="H52" s="88">
        <v>2727</v>
      </c>
      <c r="I52" s="88">
        <v>15713</v>
      </c>
      <c r="J52" s="88">
        <v>11458</v>
      </c>
      <c r="K52" s="88">
        <v>220997</v>
      </c>
      <c r="L52" s="88">
        <v>302489</v>
      </c>
      <c r="M52" s="88">
        <v>81493</v>
      </c>
      <c r="O52" s="81"/>
      <c r="Q52" s="81"/>
      <c r="R52" s="81"/>
      <c r="S52" s="81"/>
      <c r="T52" s="81"/>
      <c r="U52" s="81"/>
      <c r="V52" s="81"/>
      <c r="X52" s="81"/>
      <c r="Y52" s="81"/>
      <c r="Z52" s="81"/>
      <c r="AA52" s="81"/>
      <c r="AB52" s="81"/>
    </row>
    <row r="53" spans="1:28" x14ac:dyDescent="0.3">
      <c r="A53" s="93" t="s">
        <v>46</v>
      </c>
      <c r="B53" s="88">
        <v>4909</v>
      </c>
      <c r="C53" s="88">
        <v>10128</v>
      </c>
      <c r="D53" s="88">
        <v>19211</v>
      </c>
      <c r="E53" s="88">
        <v>6446</v>
      </c>
      <c r="F53" s="88">
        <v>2989</v>
      </c>
      <c r="G53" s="88">
        <v>5108</v>
      </c>
      <c r="H53" s="88">
        <v>0</v>
      </c>
      <c r="I53" s="88">
        <v>14452</v>
      </c>
      <c r="J53" s="88">
        <v>20299</v>
      </c>
      <c r="K53" s="88">
        <v>83543</v>
      </c>
      <c r="L53" s="88">
        <v>91431</v>
      </c>
      <c r="M53" s="88">
        <v>7888</v>
      </c>
      <c r="O53" s="81"/>
      <c r="Q53" s="81"/>
      <c r="R53" s="81"/>
      <c r="S53" s="81"/>
      <c r="T53" s="81"/>
      <c r="U53" s="81"/>
      <c r="V53" s="81"/>
      <c r="W53" s="81"/>
      <c r="Y53" s="81"/>
      <c r="Z53" s="81"/>
      <c r="AA53" s="81"/>
      <c r="AB53" s="81"/>
    </row>
    <row r="54" spans="1:28" x14ac:dyDescent="0.3">
      <c r="A54" s="93" t="s">
        <v>47</v>
      </c>
      <c r="B54" s="88">
        <v>5596</v>
      </c>
      <c r="C54" s="88">
        <v>14028</v>
      </c>
      <c r="D54" s="88">
        <v>100734</v>
      </c>
      <c r="E54" s="88">
        <v>5897</v>
      </c>
      <c r="F54" s="88">
        <v>22165</v>
      </c>
      <c r="G54" s="88">
        <v>12812</v>
      </c>
      <c r="H54" s="88">
        <v>25438</v>
      </c>
      <c r="I54" s="88">
        <v>0</v>
      </c>
      <c r="J54" s="88">
        <v>9834</v>
      </c>
      <c r="K54" s="88">
        <v>196503</v>
      </c>
      <c r="L54" s="88">
        <v>305645</v>
      </c>
      <c r="M54" s="88">
        <v>109142</v>
      </c>
      <c r="O54" s="81"/>
      <c r="Q54" s="81"/>
      <c r="R54" s="81"/>
      <c r="S54" s="81"/>
      <c r="T54" s="81"/>
      <c r="U54" s="81"/>
      <c r="V54" s="81"/>
      <c r="W54" s="81"/>
      <c r="X54" s="81"/>
      <c r="Z54" s="81"/>
      <c r="AA54" s="81"/>
      <c r="AB54" s="81"/>
    </row>
    <row r="55" spans="1:28" x14ac:dyDescent="0.3">
      <c r="A55" s="93" t="s">
        <v>48</v>
      </c>
      <c r="B55" s="88">
        <v>54238</v>
      </c>
      <c r="C55" s="88">
        <v>8727</v>
      </c>
      <c r="D55" s="88">
        <v>67110</v>
      </c>
      <c r="E55" s="88">
        <v>14079</v>
      </c>
      <c r="F55" s="88">
        <v>6215</v>
      </c>
      <c r="G55" s="88">
        <v>7867</v>
      </c>
      <c r="H55" s="88">
        <v>13681</v>
      </c>
      <c r="I55" s="88">
        <v>9122</v>
      </c>
      <c r="J55" s="88">
        <v>0</v>
      </c>
      <c r="K55" s="88">
        <v>181040</v>
      </c>
      <c r="L55" s="88">
        <v>500093</v>
      </c>
      <c r="M55" s="88">
        <v>319053</v>
      </c>
      <c r="O55" s="81"/>
    </row>
    <row r="56" spans="1:28" x14ac:dyDescent="0.3">
      <c r="A56" s="93" t="s">
        <v>102</v>
      </c>
      <c r="B56" s="88">
        <v>33684</v>
      </c>
      <c r="C56" s="88">
        <v>28357</v>
      </c>
      <c r="D56" s="88">
        <v>412237</v>
      </c>
      <c r="E56" s="88">
        <v>68032</v>
      </c>
      <c r="F56" s="88">
        <v>97070</v>
      </c>
      <c r="G56" s="88">
        <v>64152</v>
      </c>
      <c r="H56" s="88">
        <v>6559</v>
      </c>
      <c r="I56" s="88">
        <v>66040</v>
      </c>
      <c r="J56" s="88">
        <v>107676</v>
      </c>
      <c r="K56" s="88"/>
      <c r="L56" s="88"/>
      <c r="M56" s="88"/>
    </row>
    <row r="57" spans="1:28" x14ac:dyDescent="0.3">
      <c r="B57" s="81"/>
      <c r="C57" s="81"/>
      <c r="D57" s="81"/>
      <c r="E57" s="81"/>
      <c r="F57" s="81"/>
      <c r="G57" s="81"/>
      <c r="H57" s="81"/>
      <c r="I57" s="81"/>
      <c r="J57" s="81"/>
    </row>
    <row r="59" spans="1:28" x14ac:dyDescent="0.3"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</row>
    <row r="61" spans="1:28" x14ac:dyDescent="0.3"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</row>
    <row r="62" spans="1:28" x14ac:dyDescent="0.3"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</row>
    <row r="63" spans="1:28" x14ac:dyDescent="0.3"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</row>
    <row r="64" spans="1:28" x14ac:dyDescent="0.3"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</row>
    <row r="65" spans="2:13" x14ac:dyDescent="0.3"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</row>
    <row r="66" spans="2:13" x14ac:dyDescent="0.3"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</row>
    <row r="67" spans="2:13" x14ac:dyDescent="0.3"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</row>
    <row r="68" spans="2:13" x14ac:dyDescent="0.3"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</row>
    <row r="69" spans="2:13" x14ac:dyDescent="0.3"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</row>
    <row r="70" spans="2:13" x14ac:dyDescent="0.3"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</row>
    <row r="73" spans="2:13" x14ac:dyDescent="0.3"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</row>
    <row r="75" spans="2:13" x14ac:dyDescent="0.3"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</row>
    <row r="76" spans="2:13" x14ac:dyDescent="0.3"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</row>
    <row r="77" spans="2:13" x14ac:dyDescent="0.3"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</row>
    <row r="78" spans="2:13" x14ac:dyDescent="0.3"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</row>
    <row r="79" spans="2:13" x14ac:dyDescent="0.3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</row>
    <row r="80" spans="2:13" x14ac:dyDescent="0.3"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</row>
    <row r="81" spans="2:13" x14ac:dyDescent="0.3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</row>
    <row r="82" spans="2:13" x14ac:dyDescent="0.3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3" spans="2:13" x14ac:dyDescent="0.3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</row>
    <row r="84" spans="2:13" x14ac:dyDescent="0.3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</sheetData>
  <mergeCells count="9">
    <mergeCell ref="B73:M73"/>
    <mergeCell ref="B30:M30"/>
    <mergeCell ref="B16:M16"/>
    <mergeCell ref="B2:M2"/>
    <mergeCell ref="Q2:AB2"/>
    <mergeCell ref="Q16:AB16"/>
    <mergeCell ref="Q30:AB30"/>
    <mergeCell ref="B45:M45"/>
    <mergeCell ref="B59:M59"/>
  </mergeCells>
  <pageMargins left="0.7" right="0.7" top="0.75" bottom="0.75" header="0.3" footer="0.3"/>
  <pageSetup paperSize="9" scale="81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Z36"/>
  <sheetViews>
    <sheetView topLeftCell="D1" workbookViewId="0">
      <selection activeCell="B4" sqref="B4:Z13"/>
    </sheetView>
  </sheetViews>
  <sheetFormatPr defaultColWidth="8.88671875" defaultRowHeight="14.4" x14ac:dyDescent="0.3"/>
  <cols>
    <col min="1" max="1" width="13.33203125" style="78" bestFit="1" customWidth="1"/>
    <col min="2" max="16384" width="8.88671875" style="78"/>
  </cols>
  <sheetData>
    <row r="3" spans="1:26" x14ac:dyDescent="0.3">
      <c r="A3" s="93"/>
      <c r="B3" s="91">
        <v>2002</v>
      </c>
      <c r="C3" s="91">
        <v>2003</v>
      </c>
      <c r="D3" s="91">
        <v>2004</v>
      </c>
      <c r="E3" s="91">
        <v>2005</v>
      </c>
      <c r="F3" s="91">
        <v>2006</v>
      </c>
      <c r="G3" s="91">
        <v>2007</v>
      </c>
      <c r="H3" s="91">
        <v>2008</v>
      </c>
      <c r="I3" s="91">
        <v>2009</v>
      </c>
      <c r="J3" s="91">
        <v>2010</v>
      </c>
      <c r="K3" s="91">
        <v>2011</v>
      </c>
      <c r="L3" s="91">
        <v>2012</v>
      </c>
      <c r="M3" s="91">
        <v>2013</v>
      </c>
      <c r="N3" s="91">
        <v>2014</v>
      </c>
      <c r="O3" s="91">
        <v>2015</v>
      </c>
      <c r="P3" s="91">
        <v>2016</v>
      </c>
      <c r="Q3" s="91">
        <v>2017</v>
      </c>
      <c r="R3" s="91">
        <v>2018</v>
      </c>
      <c r="S3" s="91">
        <v>2019</v>
      </c>
      <c r="T3" s="91">
        <v>2020</v>
      </c>
      <c r="U3" s="91">
        <v>2021</v>
      </c>
      <c r="V3" s="91">
        <v>2022</v>
      </c>
      <c r="W3" s="91">
        <v>2023</v>
      </c>
      <c r="X3" s="91">
        <v>2024</v>
      </c>
      <c r="Y3" s="91">
        <v>2025</v>
      </c>
      <c r="Z3" s="91">
        <v>2026</v>
      </c>
    </row>
    <row r="4" spans="1:26" x14ac:dyDescent="0.3">
      <c r="A4" s="93" t="s">
        <v>69</v>
      </c>
      <c r="B4" s="92">
        <v>14.73</v>
      </c>
      <c r="C4" s="92">
        <v>14.55</v>
      </c>
      <c r="D4" s="92">
        <v>14.38</v>
      </c>
      <c r="E4" s="92">
        <v>14.22</v>
      </c>
      <c r="F4" s="92">
        <v>14.06</v>
      </c>
      <c r="G4" s="92">
        <v>13.89</v>
      </c>
      <c r="H4" s="92">
        <v>13.71</v>
      </c>
      <c r="I4" s="92">
        <v>13.53</v>
      </c>
      <c r="J4" s="92">
        <v>13.34</v>
      </c>
      <c r="K4" s="92">
        <v>13.15</v>
      </c>
      <c r="L4" s="92">
        <v>12.98</v>
      </c>
      <c r="M4" s="92">
        <v>12.82</v>
      </c>
      <c r="N4" s="92">
        <v>12.67</v>
      </c>
      <c r="O4" s="92">
        <v>12.51</v>
      </c>
      <c r="P4" s="92">
        <v>12.36</v>
      </c>
      <c r="Q4" s="92">
        <v>12.23</v>
      </c>
      <c r="R4" s="125">
        <v>12.09</v>
      </c>
      <c r="S4" s="92">
        <v>11.95</v>
      </c>
      <c r="T4" s="92">
        <v>11.81</v>
      </c>
      <c r="U4" s="92">
        <v>11.68</v>
      </c>
      <c r="V4" s="92">
        <v>11.56</v>
      </c>
      <c r="W4" s="92">
        <v>11.43</v>
      </c>
      <c r="X4" s="92">
        <v>11.31</v>
      </c>
      <c r="Y4" s="92">
        <v>11.19</v>
      </c>
      <c r="Z4" s="78">
        <v>11.07</v>
      </c>
    </row>
    <row r="5" spans="1:26" x14ac:dyDescent="0.3">
      <c r="A5" s="93" t="s">
        <v>10</v>
      </c>
      <c r="B5" s="92">
        <v>5.91</v>
      </c>
      <c r="C5" s="92">
        <v>5.84</v>
      </c>
      <c r="D5" s="92">
        <v>5.78</v>
      </c>
      <c r="E5" s="92">
        <v>5.71</v>
      </c>
      <c r="F5" s="92">
        <v>5.65</v>
      </c>
      <c r="G5" s="92">
        <v>5.59</v>
      </c>
      <c r="H5" s="92">
        <v>5.54</v>
      </c>
      <c r="I5" s="92">
        <v>5.48</v>
      </c>
      <c r="J5" s="92">
        <v>5.42</v>
      </c>
      <c r="K5" s="92">
        <v>5.36</v>
      </c>
      <c r="L5" s="92">
        <v>5.31</v>
      </c>
      <c r="M5" s="92">
        <v>5.27</v>
      </c>
      <c r="N5" s="92">
        <v>5.22</v>
      </c>
      <c r="O5" s="92">
        <v>5.18</v>
      </c>
      <c r="P5" s="92">
        <v>5.14</v>
      </c>
      <c r="Q5" s="92">
        <v>5.1100000000000003</v>
      </c>
      <c r="R5" s="125">
        <v>5.07</v>
      </c>
      <c r="S5" s="92">
        <v>5.03</v>
      </c>
      <c r="T5" s="92">
        <v>4.99</v>
      </c>
      <c r="U5" s="92">
        <v>4.96</v>
      </c>
      <c r="V5" s="92">
        <v>4.93</v>
      </c>
      <c r="W5" s="92">
        <v>4.9000000000000004</v>
      </c>
      <c r="X5" s="92">
        <v>4.87</v>
      </c>
      <c r="Y5" s="92">
        <v>4.84</v>
      </c>
      <c r="Z5" s="78">
        <v>4.82</v>
      </c>
    </row>
    <row r="6" spans="1:26" x14ac:dyDescent="0.3">
      <c r="A6" s="93" t="s">
        <v>11</v>
      </c>
      <c r="B6" s="92">
        <v>19.98</v>
      </c>
      <c r="C6" s="92">
        <v>20.309999999999999</v>
      </c>
      <c r="D6" s="92">
        <v>20.64</v>
      </c>
      <c r="E6" s="92">
        <v>20.96</v>
      </c>
      <c r="F6" s="92">
        <v>21.29</v>
      </c>
      <c r="G6" s="92">
        <v>21.57</v>
      </c>
      <c r="H6" s="92">
        <v>21.86</v>
      </c>
      <c r="I6" s="92">
        <v>22.16</v>
      </c>
      <c r="J6" s="92">
        <v>22.45</v>
      </c>
      <c r="K6" s="92">
        <v>22.75</v>
      </c>
      <c r="L6" s="92">
        <v>23</v>
      </c>
      <c r="M6" s="92">
        <v>23.24</v>
      </c>
      <c r="N6" s="92">
        <v>23.48</v>
      </c>
      <c r="O6" s="92">
        <v>23.71</v>
      </c>
      <c r="P6" s="92">
        <v>23.95</v>
      </c>
      <c r="Q6" s="92">
        <v>24.15</v>
      </c>
      <c r="R6" s="125">
        <v>24.34</v>
      </c>
      <c r="S6" s="92">
        <v>24.52</v>
      </c>
      <c r="T6" s="92">
        <v>24.71</v>
      </c>
      <c r="U6" s="92">
        <v>24.89</v>
      </c>
      <c r="V6" s="92">
        <v>25.04</v>
      </c>
      <c r="W6" s="92">
        <v>25.2</v>
      </c>
      <c r="X6" s="92">
        <v>25.35</v>
      </c>
      <c r="Y6" s="92">
        <v>25.5</v>
      </c>
      <c r="Z6" s="78">
        <v>25.65</v>
      </c>
    </row>
    <row r="7" spans="1:26" x14ac:dyDescent="0.3">
      <c r="A7" s="93" t="s">
        <v>12</v>
      </c>
      <c r="B7" s="92">
        <v>21.23</v>
      </c>
      <c r="C7" s="92">
        <v>21.1</v>
      </c>
      <c r="D7" s="92">
        <v>20.98</v>
      </c>
      <c r="E7" s="92">
        <v>20.85</v>
      </c>
      <c r="F7" s="92">
        <v>20.72</v>
      </c>
      <c r="G7" s="92">
        <v>20.6</v>
      </c>
      <c r="H7" s="92">
        <v>20.49</v>
      </c>
      <c r="I7" s="92">
        <v>20.38</v>
      </c>
      <c r="J7" s="92">
        <v>20.27</v>
      </c>
      <c r="K7" s="92">
        <v>20.170000000000002</v>
      </c>
      <c r="L7" s="92">
        <v>20.09</v>
      </c>
      <c r="M7" s="92">
        <v>20.02</v>
      </c>
      <c r="N7" s="92">
        <v>19.940000000000001</v>
      </c>
      <c r="O7" s="92">
        <v>19.86</v>
      </c>
      <c r="P7" s="92">
        <v>19.77</v>
      </c>
      <c r="Q7" s="92">
        <v>19.71</v>
      </c>
      <c r="R7" s="125">
        <v>19.649999999999999</v>
      </c>
      <c r="S7" s="92">
        <v>19.61</v>
      </c>
      <c r="T7" s="92">
        <v>19.559999999999999</v>
      </c>
      <c r="U7" s="92">
        <v>19.52</v>
      </c>
      <c r="V7" s="92">
        <v>19.48</v>
      </c>
      <c r="W7" s="92">
        <v>19.45</v>
      </c>
      <c r="X7" s="92">
        <v>19.41</v>
      </c>
      <c r="Y7" s="92">
        <v>19.38</v>
      </c>
      <c r="Z7" s="78">
        <v>19.34</v>
      </c>
    </row>
    <row r="8" spans="1:26" x14ac:dyDescent="0.3">
      <c r="A8" s="93" t="s">
        <v>13</v>
      </c>
      <c r="B8" s="92">
        <v>11.16</v>
      </c>
      <c r="C8" s="92">
        <v>11.07</v>
      </c>
      <c r="D8" s="92">
        <v>11</v>
      </c>
      <c r="E8" s="92">
        <v>10.92</v>
      </c>
      <c r="F8" s="92">
        <v>10.85</v>
      </c>
      <c r="G8" s="92">
        <v>10.79</v>
      </c>
      <c r="H8" s="92">
        <v>10.73</v>
      </c>
      <c r="I8" s="92">
        <v>10.67</v>
      </c>
      <c r="J8" s="92">
        <v>10.6</v>
      </c>
      <c r="K8" s="92">
        <v>10.53</v>
      </c>
      <c r="L8" s="92">
        <v>10.48</v>
      </c>
      <c r="M8" s="92">
        <v>10.44</v>
      </c>
      <c r="N8" s="92">
        <v>10.4</v>
      </c>
      <c r="O8" s="92">
        <v>10.37</v>
      </c>
      <c r="P8" s="92">
        <v>10.33</v>
      </c>
      <c r="Q8" s="92">
        <v>10.3</v>
      </c>
      <c r="R8" s="125">
        <v>10.26</v>
      </c>
      <c r="S8" s="92">
        <v>10.23</v>
      </c>
      <c r="T8" s="92">
        <v>10.19</v>
      </c>
      <c r="U8" s="92">
        <v>10.16</v>
      </c>
      <c r="V8" s="92">
        <v>10.130000000000001</v>
      </c>
      <c r="W8" s="92">
        <v>10.1</v>
      </c>
      <c r="X8" s="92">
        <v>10.07</v>
      </c>
      <c r="Y8" s="92">
        <v>10.039999999999999</v>
      </c>
      <c r="Z8" s="78">
        <v>10.01</v>
      </c>
    </row>
    <row r="9" spans="1:26" x14ac:dyDescent="0.3">
      <c r="A9" s="93" t="s">
        <v>14</v>
      </c>
      <c r="B9" s="92">
        <v>7.75</v>
      </c>
      <c r="C9" s="92">
        <v>7.77</v>
      </c>
      <c r="D9" s="92">
        <v>7.79</v>
      </c>
      <c r="E9" s="92">
        <v>7.8</v>
      </c>
      <c r="F9" s="92">
        <v>7.8</v>
      </c>
      <c r="G9" s="92">
        <v>7.82</v>
      </c>
      <c r="H9" s="92">
        <v>7.84</v>
      </c>
      <c r="I9" s="92">
        <v>7.86</v>
      </c>
      <c r="J9" s="92">
        <v>7.89</v>
      </c>
      <c r="K9" s="92">
        <v>7.92</v>
      </c>
      <c r="L9" s="92">
        <v>7.94</v>
      </c>
      <c r="M9" s="92">
        <v>7.95</v>
      </c>
      <c r="N9" s="92">
        <v>7.96</v>
      </c>
      <c r="O9" s="92">
        <v>7.96</v>
      </c>
      <c r="P9" s="92">
        <v>7.96</v>
      </c>
      <c r="Q9" s="92">
        <v>7.98</v>
      </c>
      <c r="R9" s="125">
        <v>7.99</v>
      </c>
      <c r="S9" s="92">
        <v>8.01</v>
      </c>
      <c r="T9" s="92">
        <v>8.0299999999999994</v>
      </c>
      <c r="U9" s="92">
        <v>8.0500000000000007</v>
      </c>
      <c r="V9" s="92">
        <v>8.07</v>
      </c>
      <c r="W9" s="92">
        <v>8.09</v>
      </c>
      <c r="X9" s="92">
        <v>8.1</v>
      </c>
      <c r="Y9" s="92">
        <v>8.11</v>
      </c>
      <c r="Z9" s="78">
        <v>8.1300000000000008</v>
      </c>
    </row>
    <row r="10" spans="1:26" x14ac:dyDescent="0.3">
      <c r="A10" s="93" t="s">
        <v>15</v>
      </c>
      <c r="B10" s="92">
        <v>2.29</v>
      </c>
      <c r="C10" s="92">
        <v>2.2799999999999998</v>
      </c>
      <c r="D10" s="92">
        <v>2.2799999999999998</v>
      </c>
      <c r="E10" s="92">
        <v>2.27</v>
      </c>
      <c r="F10" s="92">
        <v>2.27</v>
      </c>
      <c r="G10" s="92">
        <v>2.27</v>
      </c>
      <c r="H10" s="92">
        <v>2.2599999999999998</v>
      </c>
      <c r="I10" s="92">
        <v>2.25</v>
      </c>
      <c r="J10" s="92">
        <v>2.2400000000000002</v>
      </c>
      <c r="K10" s="92">
        <v>2.23</v>
      </c>
      <c r="L10" s="92">
        <v>2.2200000000000002</v>
      </c>
      <c r="M10" s="92">
        <v>2.2200000000000002</v>
      </c>
      <c r="N10" s="92">
        <v>2.21</v>
      </c>
      <c r="O10" s="92">
        <v>2.21</v>
      </c>
      <c r="P10" s="92">
        <v>2.2000000000000002</v>
      </c>
      <c r="Q10" s="92">
        <v>2.2000000000000002</v>
      </c>
      <c r="R10" s="125">
        <v>2.2000000000000002</v>
      </c>
      <c r="S10" s="92">
        <v>2.19</v>
      </c>
      <c r="T10" s="92">
        <v>2.19</v>
      </c>
      <c r="U10" s="92">
        <v>2.19</v>
      </c>
      <c r="V10" s="92">
        <v>2.1800000000000002</v>
      </c>
      <c r="W10" s="92">
        <v>2.1800000000000002</v>
      </c>
      <c r="X10" s="92">
        <v>2.1800000000000002</v>
      </c>
      <c r="Y10" s="92">
        <v>2.1800000000000002</v>
      </c>
      <c r="Z10" s="78">
        <v>2.1800000000000002</v>
      </c>
    </row>
    <row r="11" spans="1:26" x14ac:dyDescent="0.3">
      <c r="A11" s="93" t="s">
        <v>16</v>
      </c>
      <c r="B11" s="92">
        <v>6.35</v>
      </c>
      <c r="C11" s="92">
        <v>6.36</v>
      </c>
      <c r="D11" s="92">
        <v>6.37</v>
      </c>
      <c r="E11" s="92">
        <v>6.39</v>
      </c>
      <c r="F11" s="92">
        <v>6.41</v>
      </c>
      <c r="G11" s="92">
        <v>6.43</v>
      </c>
      <c r="H11" s="92">
        <v>6.45</v>
      </c>
      <c r="I11" s="92">
        <v>6.46</v>
      </c>
      <c r="J11" s="92">
        <v>6.47</v>
      </c>
      <c r="K11" s="92">
        <v>6.48</v>
      </c>
      <c r="L11" s="92">
        <v>6.49</v>
      </c>
      <c r="M11" s="92">
        <v>6.5</v>
      </c>
      <c r="N11" s="92">
        <v>6.51</v>
      </c>
      <c r="O11" s="92">
        <v>6.52</v>
      </c>
      <c r="P11" s="92">
        <v>6.53</v>
      </c>
      <c r="Q11" s="92">
        <v>6.55</v>
      </c>
      <c r="R11" s="125">
        <v>6.56</v>
      </c>
      <c r="S11" s="92">
        <v>6.57</v>
      </c>
      <c r="T11" s="92">
        <v>6.58</v>
      </c>
      <c r="U11" s="92">
        <v>6.59</v>
      </c>
      <c r="V11" s="92">
        <v>6.6</v>
      </c>
      <c r="W11" s="92">
        <v>6.62</v>
      </c>
      <c r="X11" s="92">
        <v>6.63</v>
      </c>
      <c r="Y11" s="92">
        <v>6.64</v>
      </c>
      <c r="Z11" s="78">
        <v>6.66</v>
      </c>
    </row>
    <row r="12" spans="1:26" x14ac:dyDescent="0.3">
      <c r="A12" s="93" t="s">
        <v>70</v>
      </c>
      <c r="B12" s="92">
        <v>10.62</v>
      </c>
      <c r="C12" s="92">
        <v>10.71</v>
      </c>
      <c r="D12" s="92">
        <v>10.79</v>
      </c>
      <c r="E12" s="92">
        <v>10.87</v>
      </c>
      <c r="F12" s="92">
        <v>10.95</v>
      </c>
      <c r="G12" s="92">
        <v>11.03</v>
      </c>
      <c r="H12" s="92">
        <v>11.12</v>
      </c>
      <c r="I12" s="92">
        <v>11.21</v>
      </c>
      <c r="J12" s="92">
        <v>11.31</v>
      </c>
      <c r="K12" s="92">
        <v>11.41</v>
      </c>
      <c r="L12" s="92">
        <v>11.48</v>
      </c>
      <c r="M12" s="92">
        <v>11.55</v>
      </c>
      <c r="N12" s="92">
        <v>11.61</v>
      </c>
      <c r="O12" s="92">
        <v>11.68</v>
      </c>
      <c r="P12" s="92">
        <v>11.74</v>
      </c>
      <c r="Q12" s="92">
        <v>11.8</v>
      </c>
      <c r="R12" s="125">
        <v>11.84</v>
      </c>
      <c r="S12" s="92">
        <v>11.88</v>
      </c>
      <c r="T12" s="92">
        <v>11.93</v>
      </c>
      <c r="U12" s="92">
        <v>11.96</v>
      </c>
      <c r="V12" s="92">
        <v>12</v>
      </c>
      <c r="W12" s="92">
        <v>12.04</v>
      </c>
      <c r="X12" s="92">
        <v>12.08</v>
      </c>
      <c r="Y12" s="92">
        <v>12.12</v>
      </c>
      <c r="Z12" s="78">
        <v>12.16</v>
      </c>
    </row>
    <row r="13" spans="1:26" x14ac:dyDescent="0.3">
      <c r="A13" s="93" t="s">
        <v>9</v>
      </c>
      <c r="B13" s="92">
        <v>100.02000000000001</v>
      </c>
      <c r="C13" s="92">
        <v>99.990000000000009</v>
      </c>
      <c r="D13" s="92">
        <v>100.01000000000002</v>
      </c>
      <c r="E13" s="92">
        <v>99.99</v>
      </c>
      <c r="F13" s="92">
        <v>99.999999999999986</v>
      </c>
      <c r="G13" s="92">
        <v>99.989999999999981</v>
      </c>
      <c r="H13" s="92">
        <v>100.00000000000001</v>
      </c>
      <c r="I13" s="92">
        <v>100</v>
      </c>
      <c r="J13" s="92">
        <v>99.989999999999981</v>
      </c>
      <c r="K13" s="92">
        <v>100.00000000000001</v>
      </c>
      <c r="L13" s="92">
        <v>99.99</v>
      </c>
      <c r="M13" s="92">
        <v>100.00999999999999</v>
      </c>
      <c r="N13" s="92">
        <v>100</v>
      </c>
      <c r="O13" s="92">
        <v>99.999999999999972</v>
      </c>
      <c r="P13" s="92">
        <v>99.97999999999999</v>
      </c>
      <c r="Q13" s="92">
        <v>100.03</v>
      </c>
      <c r="R13" s="92">
        <v>100</v>
      </c>
      <c r="S13" s="92">
        <v>99.990000000000009</v>
      </c>
      <c r="T13" s="92">
        <v>99.990000000000009</v>
      </c>
      <c r="U13" s="92">
        <v>100</v>
      </c>
      <c r="V13" s="92">
        <v>99.990000000000009</v>
      </c>
      <c r="W13" s="92">
        <v>100.01000000000002</v>
      </c>
      <c r="X13" s="92">
        <v>99.999999999999986</v>
      </c>
      <c r="Y13" s="93">
        <v>100</v>
      </c>
      <c r="Z13" s="78">
        <v>100.02</v>
      </c>
    </row>
    <row r="16" spans="1:26" x14ac:dyDescent="0.3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</row>
    <row r="17" spans="2:19" x14ac:dyDescent="0.3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</row>
    <row r="18" spans="2:19" x14ac:dyDescent="0.3"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</row>
    <row r="19" spans="2:19" x14ac:dyDescent="0.3"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</row>
    <row r="20" spans="2:19" x14ac:dyDescent="0.3"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</row>
    <row r="21" spans="2:19" x14ac:dyDescent="0.3">
      <c r="B21" s="84"/>
      <c r="C21" s="84"/>
      <c r="D21" s="84" t="s">
        <v>120</v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</row>
    <row r="22" spans="2:19" x14ac:dyDescent="0.3"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</row>
    <row r="23" spans="2:19" x14ac:dyDescent="0.3"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</row>
    <row r="24" spans="2:19" x14ac:dyDescent="0.3"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</row>
    <row r="25" spans="2:19" x14ac:dyDescent="0.3"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</row>
    <row r="27" spans="2:19" x14ac:dyDescent="0.3"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2:19" x14ac:dyDescent="0.3"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  <row r="29" spans="2:19" x14ac:dyDescent="0.3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</row>
    <row r="30" spans="2:19" x14ac:dyDescent="0.3"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</row>
    <row r="31" spans="2:19" x14ac:dyDescent="0.3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</row>
    <row r="32" spans="2:19" x14ac:dyDescent="0.3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</row>
    <row r="33" spans="2:19" x14ac:dyDescent="0.3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</row>
    <row r="34" spans="2:19" x14ac:dyDescent="0.3"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</row>
    <row r="35" spans="2:19" x14ac:dyDescent="0.3"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</row>
    <row r="36" spans="2:19" x14ac:dyDescent="0.3"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42"/>
  <sheetViews>
    <sheetView zoomScale="72" zoomScaleNormal="72" workbookViewId="0">
      <selection activeCell="B3" sqref="B3:AE20"/>
    </sheetView>
  </sheetViews>
  <sheetFormatPr defaultColWidth="8.88671875" defaultRowHeight="14.4" x14ac:dyDescent="0.3"/>
  <cols>
    <col min="1" max="1" width="8.88671875" style="78"/>
    <col min="2" max="9" width="9.33203125" style="78" bestFit="1" customWidth="1"/>
    <col min="10" max="10" width="10.33203125" style="78" bestFit="1" customWidth="1"/>
    <col min="11" max="12" width="9.33203125" style="78" bestFit="1" customWidth="1"/>
    <col min="13" max="13" width="10.33203125" style="78" bestFit="1" customWidth="1"/>
    <col min="14" max="28" width="9.33203125" style="78" bestFit="1" customWidth="1"/>
    <col min="29" max="31" width="10.33203125" style="78" bestFit="1" customWidth="1"/>
    <col min="32" max="16384" width="8.88671875" style="78"/>
  </cols>
  <sheetData>
    <row r="1" spans="1:32" x14ac:dyDescent="0.3">
      <c r="A1" s="86"/>
      <c r="B1" s="154" t="s">
        <v>41</v>
      </c>
      <c r="C1" s="155"/>
      <c r="D1" s="156"/>
      <c r="E1" s="154" t="s">
        <v>42</v>
      </c>
      <c r="F1" s="155"/>
      <c r="G1" s="156"/>
      <c r="H1" s="154" t="s">
        <v>58</v>
      </c>
      <c r="I1" s="155"/>
      <c r="J1" s="156"/>
      <c r="K1" s="154" t="s">
        <v>43</v>
      </c>
      <c r="L1" s="155"/>
      <c r="M1" s="156"/>
      <c r="N1" s="154" t="s">
        <v>44</v>
      </c>
      <c r="O1" s="155"/>
      <c r="P1" s="156"/>
      <c r="Q1" s="154" t="s">
        <v>45</v>
      </c>
      <c r="R1" s="155"/>
      <c r="S1" s="156"/>
      <c r="T1" s="154" t="s">
        <v>46</v>
      </c>
      <c r="U1" s="155"/>
      <c r="V1" s="156"/>
      <c r="W1" s="154" t="s">
        <v>47</v>
      </c>
      <c r="X1" s="155"/>
      <c r="Y1" s="156"/>
      <c r="Z1" s="154" t="s">
        <v>48</v>
      </c>
      <c r="AA1" s="155"/>
      <c r="AB1" s="156"/>
      <c r="AC1" s="154" t="s">
        <v>23</v>
      </c>
      <c r="AD1" s="155"/>
      <c r="AE1" s="156"/>
    </row>
    <row r="2" spans="1:32" x14ac:dyDescent="0.3">
      <c r="A2" s="86"/>
      <c r="B2" s="86" t="s">
        <v>21</v>
      </c>
      <c r="C2" s="86" t="s">
        <v>22</v>
      </c>
      <c r="D2" s="86" t="s">
        <v>9</v>
      </c>
      <c r="E2" s="86" t="s">
        <v>21</v>
      </c>
      <c r="F2" s="86" t="s">
        <v>22</v>
      </c>
      <c r="G2" s="86" t="s">
        <v>9</v>
      </c>
      <c r="H2" s="86" t="s">
        <v>21</v>
      </c>
      <c r="I2" s="86" t="s">
        <v>22</v>
      </c>
      <c r="J2" s="86" t="s">
        <v>9</v>
      </c>
      <c r="K2" s="86" t="s">
        <v>21</v>
      </c>
      <c r="L2" s="86" t="s">
        <v>22</v>
      </c>
      <c r="M2" s="86" t="s">
        <v>9</v>
      </c>
      <c r="N2" s="86" t="s">
        <v>21</v>
      </c>
      <c r="O2" s="86" t="s">
        <v>22</v>
      </c>
      <c r="P2" s="86" t="s">
        <v>9</v>
      </c>
      <c r="Q2" s="86" t="s">
        <v>21</v>
      </c>
      <c r="R2" s="86" t="s">
        <v>22</v>
      </c>
      <c r="S2" s="86" t="s">
        <v>9</v>
      </c>
      <c r="T2" s="86" t="s">
        <v>21</v>
      </c>
      <c r="U2" s="86" t="s">
        <v>22</v>
      </c>
      <c r="V2" s="86" t="s">
        <v>9</v>
      </c>
      <c r="W2" s="86" t="s">
        <v>21</v>
      </c>
      <c r="X2" s="86" t="s">
        <v>22</v>
      </c>
      <c r="Y2" s="86" t="s">
        <v>9</v>
      </c>
      <c r="Z2" s="86" t="s">
        <v>21</v>
      </c>
      <c r="AA2" s="86" t="s">
        <v>22</v>
      </c>
      <c r="AB2" s="86" t="s">
        <v>9</v>
      </c>
      <c r="AC2" s="86" t="s">
        <v>21</v>
      </c>
      <c r="AD2" s="86" t="s">
        <v>22</v>
      </c>
      <c r="AE2" s="86" t="s">
        <v>9</v>
      </c>
    </row>
    <row r="3" spans="1:32" x14ac:dyDescent="0.3">
      <c r="A3" s="87" t="s">
        <v>24</v>
      </c>
      <c r="B3" s="88">
        <v>338416</v>
      </c>
      <c r="C3" s="88">
        <v>333357</v>
      </c>
      <c r="D3" s="88">
        <v>671773</v>
      </c>
      <c r="E3" s="88">
        <v>131328</v>
      </c>
      <c r="F3" s="88">
        <v>130083</v>
      </c>
      <c r="G3" s="88">
        <v>261410</v>
      </c>
      <c r="H3" s="88">
        <v>590876</v>
      </c>
      <c r="I3" s="88">
        <v>575165</v>
      </c>
      <c r="J3" s="88">
        <v>1166040</v>
      </c>
      <c r="K3" s="88">
        <v>564233</v>
      </c>
      <c r="L3" s="88">
        <v>549540</v>
      </c>
      <c r="M3" s="88">
        <v>1113772</v>
      </c>
      <c r="N3" s="88">
        <v>326963</v>
      </c>
      <c r="O3" s="88">
        <v>319000</v>
      </c>
      <c r="P3" s="88">
        <v>645963</v>
      </c>
      <c r="Q3" s="88">
        <v>227562</v>
      </c>
      <c r="R3" s="88">
        <v>223699</v>
      </c>
      <c r="S3" s="88">
        <v>451262</v>
      </c>
      <c r="T3" s="88">
        <v>64524</v>
      </c>
      <c r="U3" s="88">
        <v>63552</v>
      </c>
      <c r="V3" s="88">
        <v>128076</v>
      </c>
      <c r="W3" s="88">
        <v>184412</v>
      </c>
      <c r="X3" s="88">
        <v>179651</v>
      </c>
      <c r="Y3" s="88">
        <v>364063</v>
      </c>
      <c r="Z3" s="88">
        <v>265739</v>
      </c>
      <c r="AA3" s="88">
        <v>257303</v>
      </c>
      <c r="AB3" s="88">
        <v>523041</v>
      </c>
      <c r="AC3" s="88">
        <v>2694052</v>
      </c>
      <c r="AD3" s="88">
        <v>2631349</v>
      </c>
      <c r="AE3" s="88">
        <v>5325401</v>
      </c>
      <c r="AF3" s="81">
        <f>'MYPE by pop grp age and sex'!P3-'Povincial est by age and sex'!AE3</f>
        <v>0</v>
      </c>
    </row>
    <row r="4" spans="1:32" x14ac:dyDescent="0.3">
      <c r="A4" s="87" t="s">
        <v>25</v>
      </c>
      <c r="B4" s="88">
        <v>348213</v>
      </c>
      <c r="C4" s="88">
        <v>345782</v>
      </c>
      <c r="D4" s="88">
        <v>693996</v>
      </c>
      <c r="E4" s="88">
        <v>130450</v>
      </c>
      <c r="F4" s="88">
        <v>131133</v>
      </c>
      <c r="G4" s="88">
        <v>261583</v>
      </c>
      <c r="H4" s="88">
        <v>596411</v>
      </c>
      <c r="I4" s="88">
        <v>580523</v>
      </c>
      <c r="J4" s="88">
        <v>1176934</v>
      </c>
      <c r="K4" s="88">
        <v>581549</v>
      </c>
      <c r="L4" s="88">
        <v>567639</v>
      </c>
      <c r="M4" s="88">
        <v>1149188</v>
      </c>
      <c r="N4" s="88">
        <v>337840</v>
      </c>
      <c r="O4" s="88">
        <v>329566</v>
      </c>
      <c r="P4" s="88">
        <v>667406</v>
      </c>
      <c r="Q4" s="88">
        <v>232351</v>
      </c>
      <c r="R4" s="88">
        <v>229503</v>
      </c>
      <c r="S4" s="88">
        <v>461854</v>
      </c>
      <c r="T4" s="88">
        <v>64096</v>
      </c>
      <c r="U4" s="88">
        <v>63495</v>
      </c>
      <c r="V4" s="88">
        <v>127591</v>
      </c>
      <c r="W4" s="88">
        <v>185386</v>
      </c>
      <c r="X4" s="88">
        <v>179752</v>
      </c>
      <c r="Y4" s="88">
        <v>365138</v>
      </c>
      <c r="Z4" s="88">
        <v>277374</v>
      </c>
      <c r="AA4" s="88">
        <v>267182</v>
      </c>
      <c r="AB4" s="88">
        <v>544556</v>
      </c>
      <c r="AC4" s="88">
        <v>2753669</v>
      </c>
      <c r="AD4" s="88">
        <v>2694576</v>
      </c>
      <c r="AE4" s="88">
        <v>5448245</v>
      </c>
      <c r="AF4" s="81">
        <f>'MYPE by pop grp age and sex'!P4-'Povincial est by age and sex'!AE4</f>
        <v>0</v>
      </c>
    </row>
    <row r="5" spans="1:32" x14ac:dyDescent="0.3">
      <c r="A5" s="87" t="s">
        <v>26</v>
      </c>
      <c r="B5" s="88">
        <v>358058</v>
      </c>
      <c r="C5" s="88">
        <v>355335</v>
      </c>
      <c r="D5" s="88">
        <v>713392</v>
      </c>
      <c r="E5" s="88">
        <v>135146</v>
      </c>
      <c r="F5" s="88">
        <v>136783</v>
      </c>
      <c r="G5" s="88">
        <v>271929</v>
      </c>
      <c r="H5" s="88">
        <v>587651</v>
      </c>
      <c r="I5" s="88">
        <v>570068</v>
      </c>
      <c r="J5" s="88">
        <v>1157719</v>
      </c>
      <c r="K5" s="88">
        <v>579540</v>
      </c>
      <c r="L5" s="88">
        <v>566036</v>
      </c>
      <c r="M5" s="88">
        <v>1145576</v>
      </c>
      <c r="N5" s="88">
        <v>332726</v>
      </c>
      <c r="O5" s="88">
        <v>324634</v>
      </c>
      <c r="P5" s="88">
        <v>657359</v>
      </c>
      <c r="Q5" s="88">
        <v>226056</v>
      </c>
      <c r="R5" s="88">
        <v>223637</v>
      </c>
      <c r="S5" s="88">
        <v>449694</v>
      </c>
      <c r="T5" s="88">
        <v>61308</v>
      </c>
      <c r="U5" s="88">
        <v>60924</v>
      </c>
      <c r="V5" s="88">
        <v>122232</v>
      </c>
      <c r="W5" s="88">
        <v>185307</v>
      </c>
      <c r="X5" s="88">
        <v>180030</v>
      </c>
      <c r="Y5" s="88">
        <v>365337</v>
      </c>
      <c r="Z5" s="88">
        <v>299900</v>
      </c>
      <c r="AA5" s="88">
        <v>289277</v>
      </c>
      <c r="AB5" s="88">
        <v>589177</v>
      </c>
      <c r="AC5" s="88">
        <v>2765692</v>
      </c>
      <c r="AD5" s="88">
        <v>2706723</v>
      </c>
      <c r="AE5" s="88">
        <v>5472415</v>
      </c>
      <c r="AF5" s="81">
        <f>'MYPE by pop grp age and sex'!P5-'Povincial est by age and sex'!AE5</f>
        <v>0</v>
      </c>
    </row>
    <row r="6" spans="1:32" x14ac:dyDescent="0.3">
      <c r="A6" s="87" t="s">
        <v>27</v>
      </c>
      <c r="B6" s="88">
        <v>351256</v>
      </c>
      <c r="C6" s="88">
        <v>351454</v>
      </c>
      <c r="D6" s="88">
        <v>702710</v>
      </c>
      <c r="E6" s="88">
        <v>141575</v>
      </c>
      <c r="F6" s="88">
        <v>146915</v>
      </c>
      <c r="G6" s="88">
        <v>288490</v>
      </c>
      <c r="H6" s="88">
        <v>616905</v>
      </c>
      <c r="I6" s="88">
        <v>607342</v>
      </c>
      <c r="J6" s="88">
        <v>1224247</v>
      </c>
      <c r="K6" s="88">
        <v>590736</v>
      </c>
      <c r="L6" s="88">
        <v>584566</v>
      </c>
      <c r="M6" s="88">
        <v>1175302</v>
      </c>
      <c r="N6" s="88">
        <v>322399</v>
      </c>
      <c r="O6" s="88">
        <v>310853</v>
      </c>
      <c r="P6" s="88">
        <v>633252</v>
      </c>
      <c r="Q6" s="88">
        <v>234914</v>
      </c>
      <c r="R6" s="88">
        <v>233900</v>
      </c>
      <c r="S6" s="88">
        <v>468814</v>
      </c>
      <c r="T6" s="88">
        <v>60589</v>
      </c>
      <c r="U6" s="88">
        <v>59989</v>
      </c>
      <c r="V6" s="88">
        <v>120578</v>
      </c>
      <c r="W6" s="88">
        <v>193426</v>
      </c>
      <c r="X6" s="88">
        <v>189511</v>
      </c>
      <c r="Y6" s="88">
        <v>382936</v>
      </c>
      <c r="Z6" s="88">
        <v>315345</v>
      </c>
      <c r="AA6" s="88">
        <v>306449</v>
      </c>
      <c r="AB6" s="88">
        <v>621794</v>
      </c>
      <c r="AC6" s="88">
        <v>2827145</v>
      </c>
      <c r="AD6" s="88">
        <v>2790979</v>
      </c>
      <c r="AE6" s="88">
        <v>5618124</v>
      </c>
      <c r="AF6" s="81">
        <f>'MYPE by pop grp age and sex'!P6-'Povincial est by age and sex'!AE6</f>
        <v>0</v>
      </c>
    </row>
    <row r="7" spans="1:32" x14ac:dyDescent="0.3">
      <c r="A7" s="87" t="s">
        <v>28</v>
      </c>
      <c r="B7" s="88">
        <v>256890</v>
      </c>
      <c r="C7" s="88">
        <v>278459</v>
      </c>
      <c r="D7" s="88">
        <v>535349</v>
      </c>
      <c r="E7" s="88">
        <v>122377</v>
      </c>
      <c r="F7" s="88">
        <v>130488</v>
      </c>
      <c r="G7" s="88">
        <v>252865</v>
      </c>
      <c r="H7" s="88">
        <v>646296</v>
      </c>
      <c r="I7" s="88">
        <v>615963</v>
      </c>
      <c r="J7" s="88">
        <v>1262259</v>
      </c>
      <c r="K7" s="88">
        <v>504151</v>
      </c>
      <c r="L7" s="88">
        <v>509567</v>
      </c>
      <c r="M7" s="88">
        <v>1013718</v>
      </c>
      <c r="N7" s="88">
        <v>248323</v>
      </c>
      <c r="O7" s="88">
        <v>242177</v>
      </c>
      <c r="P7" s="88">
        <v>490501</v>
      </c>
      <c r="Q7" s="88">
        <v>202938</v>
      </c>
      <c r="R7" s="88">
        <v>201214</v>
      </c>
      <c r="S7" s="88">
        <v>404152</v>
      </c>
      <c r="T7" s="88">
        <v>55796</v>
      </c>
      <c r="U7" s="88">
        <v>53580</v>
      </c>
      <c r="V7" s="88">
        <v>109376</v>
      </c>
      <c r="W7" s="88">
        <v>177213</v>
      </c>
      <c r="X7" s="88">
        <v>168111</v>
      </c>
      <c r="Y7" s="88">
        <v>345325</v>
      </c>
      <c r="Z7" s="88">
        <v>306164</v>
      </c>
      <c r="AA7" s="88">
        <v>288141</v>
      </c>
      <c r="AB7" s="88">
        <v>594304</v>
      </c>
      <c r="AC7" s="88">
        <v>2520149</v>
      </c>
      <c r="AD7" s="88">
        <v>2487700</v>
      </c>
      <c r="AE7" s="88">
        <v>5007849</v>
      </c>
      <c r="AF7" s="81">
        <f>'MYPE by pop grp age and sex'!P7-'Povincial est by age and sex'!AE7</f>
        <v>0</v>
      </c>
    </row>
    <row r="8" spans="1:32" x14ac:dyDescent="0.3">
      <c r="A8" s="87" t="s">
        <v>29</v>
      </c>
      <c r="B8" s="88">
        <v>210220</v>
      </c>
      <c r="C8" s="88">
        <v>234332</v>
      </c>
      <c r="D8" s="88">
        <v>444553</v>
      </c>
      <c r="E8" s="88">
        <v>107886</v>
      </c>
      <c r="F8" s="88">
        <v>115612</v>
      </c>
      <c r="G8" s="88">
        <v>223498</v>
      </c>
      <c r="H8" s="88">
        <v>668769</v>
      </c>
      <c r="I8" s="88">
        <v>631175</v>
      </c>
      <c r="J8" s="88">
        <v>1299944</v>
      </c>
      <c r="K8" s="88">
        <v>470201</v>
      </c>
      <c r="L8" s="88">
        <v>482888</v>
      </c>
      <c r="M8" s="88">
        <v>953088</v>
      </c>
      <c r="N8" s="88">
        <v>215831</v>
      </c>
      <c r="O8" s="88">
        <v>215495</v>
      </c>
      <c r="P8" s="88">
        <v>431326</v>
      </c>
      <c r="Q8" s="88">
        <v>204744</v>
      </c>
      <c r="R8" s="88">
        <v>201107</v>
      </c>
      <c r="S8" s="88">
        <v>405851</v>
      </c>
      <c r="T8" s="88">
        <v>52521</v>
      </c>
      <c r="U8" s="88">
        <v>49319</v>
      </c>
      <c r="V8" s="88">
        <v>101841</v>
      </c>
      <c r="W8" s="88">
        <v>168360</v>
      </c>
      <c r="X8" s="88">
        <v>149711</v>
      </c>
      <c r="Y8" s="88">
        <v>318071</v>
      </c>
      <c r="Z8" s="88">
        <v>307442</v>
      </c>
      <c r="AA8" s="88">
        <v>283303</v>
      </c>
      <c r="AB8" s="88">
        <v>590745</v>
      </c>
      <c r="AC8" s="88">
        <v>2405976</v>
      </c>
      <c r="AD8" s="88">
        <v>2362942</v>
      </c>
      <c r="AE8" s="88">
        <v>4768918</v>
      </c>
      <c r="AF8" s="81">
        <f>'MYPE by pop grp age and sex'!P8-'Povincial est by age and sex'!AE8</f>
        <v>0</v>
      </c>
    </row>
    <row r="9" spans="1:32" x14ac:dyDescent="0.3">
      <c r="A9" s="87" t="s">
        <v>30</v>
      </c>
      <c r="B9" s="88">
        <v>239320</v>
      </c>
      <c r="C9" s="88">
        <v>270359</v>
      </c>
      <c r="D9" s="88">
        <v>509679</v>
      </c>
      <c r="E9" s="88">
        <v>115848</v>
      </c>
      <c r="F9" s="88">
        <v>124243</v>
      </c>
      <c r="G9" s="88">
        <v>240091</v>
      </c>
      <c r="H9" s="88">
        <v>763326</v>
      </c>
      <c r="I9" s="88">
        <v>732475</v>
      </c>
      <c r="J9" s="88">
        <v>1495801</v>
      </c>
      <c r="K9" s="88">
        <v>516841</v>
      </c>
      <c r="L9" s="88">
        <v>535360</v>
      </c>
      <c r="M9" s="88">
        <v>1052201</v>
      </c>
      <c r="N9" s="88">
        <v>244365</v>
      </c>
      <c r="O9" s="88">
        <v>243948</v>
      </c>
      <c r="P9" s="88">
        <v>488313</v>
      </c>
      <c r="Q9" s="88">
        <v>226169</v>
      </c>
      <c r="R9" s="88">
        <v>216879</v>
      </c>
      <c r="S9" s="88">
        <v>443048</v>
      </c>
      <c r="T9" s="88">
        <v>56855</v>
      </c>
      <c r="U9" s="88">
        <v>52529</v>
      </c>
      <c r="V9" s="88">
        <v>109384</v>
      </c>
      <c r="W9" s="88">
        <v>188221</v>
      </c>
      <c r="X9" s="88">
        <v>163996</v>
      </c>
      <c r="Y9" s="88">
        <v>352217</v>
      </c>
      <c r="Z9" s="88">
        <v>336238</v>
      </c>
      <c r="AA9" s="88">
        <v>315701</v>
      </c>
      <c r="AB9" s="88">
        <v>651939</v>
      </c>
      <c r="AC9" s="88">
        <v>2687184</v>
      </c>
      <c r="AD9" s="88">
        <v>2655489</v>
      </c>
      <c r="AE9" s="88">
        <v>5342673</v>
      </c>
      <c r="AF9" s="81">
        <f>'MYPE by pop grp age and sex'!P9-'Povincial est by age and sex'!AE9</f>
        <v>0</v>
      </c>
    </row>
    <row r="10" spans="1:32" x14ac:dyDescent="0.3">
      <c r="A10" s="87" t="s">
        <v>31</v>
      </c>
      <c r="B10" s="88">
        <v>236182</v>
      </c>
      <c r="C10" s="88">
        <v>265592</v>
      </c>
      <c r="D10" s="88">
        <v>501775</v>
      </c>
      <c r="E10" s="88">
        <v>120493</v>
      </c>
      <c r="F10" s="88">
        <v>129916</v>
      </c>
      <c r="G10" s="88">
        <v>250409</v>
      </c>
      <c r="H10" s="88">
        <v>833067</v>
      </c>
      <c r="I10" s="88">
        <v>803519</v>
      </c>
      <c r="J10" s="88">
        <v>1636587</v>
      </c>
      <c r="K10" s="88">
        <v>517858</v>
      </c>
      <c r="L10" s="88">
        <v>526810</v>
      </c>
      <c r="M10" s="88">
        <v>1044668</v>
      </c>
      <c r="N10" s="88">
        <v>241636</v>
      </c>
      <c r="O10" s="88">
        <v>240605</v>
      </c>
      <c r="P10" s="88">
        <v>482241</v>
      </c>
      <c r="Q10" s="88">
        <v>236073</v>
      </c>
      <c r="R10" s="88">
        <v>221183</v>
      </c>
      <c r="S10" s="88">
        <v>457256</v>
      </c>
      <c r="T10" s="88">
        <v>57485</v>
      </c>
      <c r="U10" s="88">
        <v>53626</v>
      </c>
      <c r="V10" s="88">
        <v>111111</v>
      </c>
      <c r="W10" s="88">
        <v>195211</v>
      </c>
      <c r="X10" s="88">
        <v>171158</v>
      </c>
      <c r="Y10" s="88">
        <v>366369</v>
      </c>
      <c r="Z10" s="88">
        <v>353213</v>
      </c>
      <c r="AA10" s="88">
        <v>339709</v>
      </c>
      <c r="AB10" s="88">
        <v>692923</v>
      </c>
      <c r="AC10" s="88">
        <v>2791219</v>
      </c>
      <c r="AD10" s="88">
        <v>2752120</v>
      </c>
      <c r="AE10" s="88">
        <v>5543339</v>
      </c>
      <c r="AF10" s="81">
        <f>'MYPE by pop grp age and sex'!P10-'Povincial est by age and sex'!AE10</f>
        <v>0</v>
      </c>
    </row>
    <row r="11" spans="1:32" x14ac:dyDescent="0.3">
      <c r="A11" s="87" t="s">
        <v>32</v>
      </c>
      <c r="B11" s="88">
        <v>204878</v>
      </c>
      <c r="C11" s="88">
        <v>222837</v>
      </c>
      <c r="D11" s="88">
        <v>427716</v>
      </c>
      <c r="E11" s="88">
        <v>105704</v>
      </c>
      <c r="F11" s="88">
        <v>114010</v>
      </c>
      <c r="G11" s="88">
        <v>219714</v>
      </c>
      <c r="H11" s="88">
        <v>751592</v>
      </c>
      <c r="I11" s="88">
        <v>737974</v>
      </c>
      <c r="J11" s="88">
        <v>1489566</v>
      </c>
      <c r="K11" s="88">
        <v>434385</v>
      </c>
      <c r="L11" s="88">
        <v>451698</v>
      </c>
      <c r="M11" s="88">
        <v>886083</v>
      </c>
      <c r="N11" s="88">
        <v>211737</v>
      </c>
      <c r="O11" s="88">
        <v>202391</v>
      </c>
      <c r="P11" s="88">
        <v>414129</v>
      </c>
      <c r="Q11" s="88">
        <v>214649</v>
      </c>
      <c r="R11" s="88">
        <v>192376</v>
      </c>
      <c r="S11" s="88">
        <v>407025</v>
      </c>
      <c r="T11" s="88">
        <v>52136</v>
      </c>
      <c r="U11" s="88">
        <v>46540</v>
      </c>
      <c r="V11" s="88">
        <v>98676</v>
      </c>
      <c r="W11" s="88">
        <v>174305</v>
      </c>
      <c r="X11" s="88">
        <v>147405</v>
      </c>
      <c r="Y11" s="88">
        <v>321710</v>
      </c>
      <c r="Z11" s="88">
        <v>329876</v>
      </c>
      <c r="AA11" s="88">
        <v>318347</v>
      </c>
      <c r="AB11" s="88">
        <v>648223</v>
      </c>
      <c r="AC11" s="88">
        <v>2479264</v>
      </c>
      <c r="AD11" s="88">
        <v>2433578</v>
      </c>
      <c r="AE11" s="88">
        <v>4912842</v>
      </c>
      <c r="AF11" s="81">
        <f>'MYPE by pop grp age and sex'!P11-'Povincial est by age and sex'!AE11</f>
        <v>0</v>
      </c>
    </row>
    <row r="12" spans="1:32" x14ac:dyDescent="0.3">
      <c r="A12" s="87" t="s">
        <v>33</v>
      </c>
      <c r="B12" s="88">
        <v>160201</v>
      </c>
      <c r="C12" s="88">
        <v>175814</v>
      </c>
      <c r="D12" s="88">
        <v>336015</v>
      </c>
      <c r="E12" s="88">
        <v>79773</v>
      </c>
      <c r="F12" s="88">
        <v>89057</v>
      </c>
      <c r="G12" s="88">
        <v>168829</v>
      </c>
      <c r="H12" s="88">
        <v>576946</v>
      </c>
      <c r="I12" s="88">
        <v>531103</v>
      </c>
      <c r="J12" s="88">
        <v>1108049</v>
      </c>
      <c r="K12" s="88">
        <v>302689</v>
      </c>
      <c r="L12" s="88">
        <v>333417</v>
      </c>
      <c r="M12" s="88">
        <v>636107</v>
      </c>
      <c r="N12" s="88">
        <v>155532</v>
      </c>
      <c r="O12" s="88">
        <v>169404</v>
      </c>
      <c r="P12" s="88">
        <v>324936</v>
      </c>
      <c r="Q12" s="88">
        <v>153861</v>
      </c>
      <c r="R12" s="88">
        <v>144907</v>
      </c>
      <c r="S12" s="88">
        <v>298768</v>
      </c>
      <c r="T12" s="88">
        <v>39987</v>
      </c>
      <c r="U12" s="88">
        <v>35406</v>
      </c>
      <c r="V12" s="88">
        <v>75393</v>
      </c>
      <c r="W12" s="88">
        <v>134810</v>
      </c>
      <c r="X12" s="88">
        <v>113877</v>
      </c>
      <c r="Y12" s="88">
        <v>248687</v>
      </c>
      <c r="Z12" s="88">
        <v>254284</v>
      </c>
      <c r="AA12" s="88">
        <v>247435</v>
      </c>
      <c r="AB12" s="88">
        <v>501718</v>
      </c>
      <c r="AC12" s="88">
        <v>1858083</v>
      </c>
      <c r="AD12" s="88">
        <v>1840419</v>
      </c>
      <c r="AE12" s="88">
        <v>3698502</v>
      </c>
      <c r="AF12" s="81">
        <f>'MYPE by pop grp age and sex'!P12-'Povincial est by age and sex'!AE12</f>
        <v>0</v>
      </c>
    </row>
    <row r="13" spans="1:32" x14ac:dyDescent="0.3">
      <c r="A13" s="87" t="s">
        <v>34</v>
      </c>
      <c r="B13" s="88">
        <v>134905</v>
      </c>
      <c r="C13" s="88">
        <v>166954</v>
      </c>
      <c r="D13" s="88">
        <v>301859</v>
      </c>
      <c r="E13" s="88">
        <v>66983</v>
      </c>
      <c r="F13" s="88">
        <v>80563</v>
      </c>
      <c r="G13" s="88">
        <v>147545</v>
      </c>
      <c r="H13" s="88">
        <v>473318</v>
      </c>
      <c r="I13" s="88">
        <v>411626</v>
      </c>
      <c r="J13" s="88">
        <v>884945</v>
      </c>
      <c r="K13" s="88">
        <v>243878</v>
      </c>
      <c r="L13" s="88">
        <v>289116</v>
      </c>
      <c r="M13" s="88">
        <v>532994</v>
      </c>
      <c r="N13" s="88">
        <v>121579</v>
      </c>
      <c r="O13" s="88">
        <v>154063</v>
      </c>
      <c r="P13" s="88">
        <v>275641</v>
      </c>
      <c r="Q13" s="88">
        <v>117610</v>
      </c>
      <c r="R13" s="88">
        <v>125197</v>
      </c>
      <c r="S13" s="88">
        <v>242807</v>
      </c>
      <c r="T13" s="88">
        <v>32685</v>
      </c>
      <c r="U13" s="88">
        <v>31827</v>
      </c>
      <c r="V13" s="88">
        <v>64512</v>
      </c>
      <c r="W13" s="88">
        <v>107645</v>
      </c>
      <c r="X13" s="88">
        <v>100253</v>
      </c>
      <c r="Y13" s="88">
        <v>207898</v>
      </c>
      <c r="Z13" s="88">
        <v>218126</v>
      </c>
      <c r="AA13" s="88">
        <v>215062</v>
      </c>
      <c r="AB13" s="88">
        <v>433188</v>
      </c>
      <c r="AC13" s="88">
        <v>1516728</v>
      </c>
      <c r="AD13" s="88">
        <v>1574660</v>
      </c>
      <c r="AE13" s="88">
        <v>3091388</v>
      </c>
      <c r="AF13" s="81">
        <f>'MYPE by pop grp age and sex'!P13-'Povincial est by age and sex'!AE13</f>
        <v>0</v>
      </c>
    </row>
    <row r="14" spans="1:32" x14ac:dyDescent="0.3">
      <c r="A14" s="87" t="s">
        <v>35</v>
      </c>
      <c r="B14" s="88">
        <v>106958</v>
      </c>
      <c r="C14" s="88">
        <v>155187</v>
      </c>
      <c r="D14" s="88">
        <v>262144</v>
      </c>
      <c r="E14" s="88">
        <v>54329</v>
      </c>
      <c r="F14" s="88">
        <v>72517</v>
      </c>
      <c r="G14" s="88">
        <v>126847</v>
      </c>
      <c r="H14" s="88">
        <v>355438</v>
      </c>
      <c r="I14" s="88">
        <v>335615</v>
      </c>
      <c r="J14" s="88">
        <v>691053</v>
      </c>
      <c r="K14" s="88">
        <v>176841</v>
      </c>
      <c r="L14" s="88">
        <v>243676</v>
      </c>
      <c r="M14" s="88">
        <v>420517</v>
      </c>
      <c r="N14" s="88">
        <v>92049</v>
      </c>
      <c r="O14" s="88">
        <v>127573</v>
      </c>
      <c r="P14" s="88">
        <v>219622</v>
      </c>
      <c r="Q14" s="88">
        <v>86834</v>
      </c>
      <c r="R14" s="88">
        <v>104387</v>
      </c>
      <c r="S14" s="88">
        <v>191221</v>
      </c>
      <c r="T14" s="88">
        <v>25956</v>
      </c>
      <c r="U14" s="88">
        <v>28910</v>
      </c>
      <c r="V14" s="88">
        <v>54866</v>
      </c>
      <c r="W14" s="88">
        <v>84772</v>
      </c>
      <c r="X14" s="88">
        <v>84779</v>
      </c>
      <c r="Y14" s="88">
        <v>169551</v>
      </c>
      <c r="Z14" s="88">
        <v>177388</v>
      </c>
      <c r="AA14" s="88">
        <v>194437</v>
      </c>
      <c r="AB14" s="88">
        <v>371826</v>
      </c>
      <c r="AC14" s="88">
        <v>1160566</v>
      </c>
      <c r="AD14" s="88">
        <v>1347081</v>
      </c>
      <c r="AE14" s="88">
        <v>2507647</v>
      </c>
      <c r="AF14" s="81">
        <f>'MYPE by pop grp age and sex'!P14-'Povincial est by age and sex'!AE14</f>
        <v>0</v>
      </c>
    </row>
    <row r="15" spans="1:32" x14ac:dyDescent="0.3">
      <c r="A15" s="87" t="s">
        <v>36</v>
      </c>
      <c r="B15" s="88">
        <v>93070</v>
      </c>
      <c r="C15" s="88">
        <v>152018</v>
      </c>
      <c r="D15" s="88">
        <v>245088</v>
      </c>
      <c r="E15" s="88">
        <v>46091</v>
      </c>
      <c r="F15" s="88">
        <v>65312</v>
      </c>
      <c r="G15" s="88">
        <v>111403</v>
      </c>
      <c r="H15" s="88">
        <v>288109</v>
      </c>
      <c r="I15" s="88">
        <v>287792</v>
      </c>
      <c r="J15" s="88">
        <v>575901</v>
      </c>
      <c r="K15" s="88">
        <v>147046</v>
      </c>
      <c r="L15" s="88">
        <v>228530</v>
      </c>
      <c r="M15" s="88">
        <v>375576</v>
      </c>
      <c r="N15" s="88">
        <v>72909</v>
      </c>
      <c r="O15" s="88">
        <v>118887</v>
      </c>
      <c r="P15" s="88">
        <v>191795</v>
      </c>
      <c r="Q15" s="88">
        <v>70671</v>
      </c>
      <c r="R15" s="88">
        <v>90583</v>
      </c>
      <c r="S15" s="88">
        <v>161254</v>
      </c>
      <c r="T15" s="88">
        <v>20708</v>
      </c>
      <c r="U15" s="88">
        <v>25843</v>
      </c>
      <c r="V15" s="88">
        <v>46551</v>
      </c>
      <c r="W15" s="88">
        <v>71268</v>
      </c>
      <c r="X15" s="88">
        <v>73417</v>
      </c>
      <c r="Y15" s="88">
        <v>144686</v>
      </c>
      <c r="Z15" s="88">
        <v>145753</v>
      </c>
      <c r="AA15" s="88">
        <v>170142</v>
      </c>
      <c r="AB15" s="88">
        <v>315895</v>
      </c>
      <c r="AC15" s="88">
        <v>955624</v>
      </c>
      <c r="AD15" s="88">
        <v>1212525</v>
      </c>
      <c r="AE15" s="88">
        <v>2168149</v>
      </c>
      <c r="AF15" s="81">
        <f>'MYPE by pop grp age and sex'!P15-'Povincial est by age and sex'!AE15</f>
        <v>0</v>
      </c>
    </row>
    <row r="16" spans="1:32" x14ac:dyDescent="0.3">
      <c r="A16" s="87" t="s">
        <v>37</v>
      </c>
      <c r="B16" s="88">
        <v>78927</v>
      </c>
      <c r="C16" s="88">
        <v>139743</v>
      </c>
      <c r="D16" s="88">
        <v>218670</v>
      </c>
      <c r="E16" s="88">
        <v>35894</v>
      </c>
      <c r="F16" s="88">
        <v>53635</v>
      </c>
      <c r="G16" s="88">
        <v>89529</v>
      </c>
      <c r="H16" s="88">
        <v>222891</v>
      </c>
      <c r="I16" s="88">
        <v>235421</v>
      </c>
      <c r="J16" s="88">
        <v>458312</v>
      </c>
      <c r="K16" s="88">
        <v>112242</v>
      </c>
      <c r="L16" s="88">
        <v>188145</v>
      </c>
      <c r="M16" s="88">
        <v>300387</v>
      </c>
      <c r="N16" s="88">
        <v>54013</v>
      </c>
      <c r="O16" s="88">
        <v>97740</v>
      </c>
      <c r="P16" s="88">
        <v>151752</v>
      </c>
      <c r="Q16" s="88">
        <v>51773</v>
      </c>
      <c r="R16" s="88">
        <v>68492</v>
      </c>
      <c r="S16" s="88">
        <v>120266</v>
      </c>
      <c r="T16" s="88">
        <v>16469</v>
      </c>
      <c r="U16" s="88">
        <v>22024</v>
      </c>
      <c r="V16" s="88">
        <v>38493</v>
      </c>
      <c r="W16" s="88">
        <v>54034</v>
      </c>
      <c r="X16" s="88">
        <v>59180</v>
      </c>
      <c r="Y16" s="88">
        <v>113214</v>
      </c>
      <c r="Z16" s="88">
        <v>110573</v>
      </c>
      <c r="AA16" s="88">
        <v>139221</v>
      </c>
      <c r="AB16" s="88">
        <v>249794</v>
      </c>
      <c r="AC16" s="88">
        <v>736816</v>
      </c>
      <c r="AD16" s="88">
        <v>1003602</v>
      </c>
      <c r="AE16" s="88">
        <v>1740418</v>
      </c>
      <c r="AF16" s="81">
        <f>'MYPE by pop grp age and sex'!P16-'Povincial est by age and sex'!AE16</f>
        <v>0</v>
      </c>
    </row>
    <row r="17" spans="1:32" x14ac:dyDescent="0.3">
      <c r="A17" s="87" t="s">
        <v>38</v>
      </c>
      <c r="B17" s="88">
        <v>60283</v>
      </c>
      <c r="C17" s="88">
        <v>109789</v>
      </c>
      <c r="D17" s="88">
        <v>170072</v>
      </c>
      <c r="E17" s="88">
        <v>25396</v>
      </c>
      <c r="F17" s="88">
        <v>42634</v>
      </c>
      <c r="G17" s="88">
        <v>68031</v>
      </c>
      <c r="H17" s="88">
        <v>155435</v>
      </c>
      <c r="I17" s="88">
        <v>175856</v>
      </c>
      <c r="J17" s="88">
        <v>331290</v>
      </c>
      <c r="K17" s="88">
        <v>80442</v>
      </c>
      <c r="L17" s="88">
        <v>143134</v>
      </c>
      <c r="M17" s="88">
        <v>223577</v>
      </c>
      <c r="N17" s="88">
        <v>38565</v>
      </c>
      <c r="O17" s="88">
        <v>81605</v>
      </c>
      <c r="P17" s="88">
        <v>120170</v>
      </c>
      <c r="Q17" s="88">
        <v>36306</v>
      </c>
      <c r="R17" s="88">
        <v>53265</v>
      </c>
      <c r="S17" s="88">
        <v>89571</v>
      </c>
      <c r="T17" s="88">
        <v>12159</v>
      </c>
      <c r="U17" s="88">
        <v>18137</v>
      </c>
      <c r="V17" s="88">
        <v>30296</v>
      </c>
      <c r="W17" s="88">
        <v>33200</v>
      </c>
      <c r="X17" s="88">
        <v>44873</v>
      </c>
      <c r="Y17" s="88">
        <v>78073</v>
      </c>
      <c r="Z17" s="88">
        <v>78528</v>
      </c>
      <c r="AA17" s="88">
        <v>101811</v>
      </c>
      <c r="AB17" s="88">
        <v>180339</v>
      </c>
      <c r="AC17" s="88">
        <v>520314</v>
      </c>
      <c r="AD17" s="88">
        <v>771105</v>
      </c>
      <c r="AE17" s="88">
        <v>1291419</v>
      </c>
      <c r="AF17" s="81">
        <f>'MYPE by pop grp age and sex'!P17-'Povincial est by age and sex'!AE17</f>
        <v>0</v>
      </c>
    </row>
    <row r="18" spans="1:32" x14ac:dyDescent="0.3">
      <c r="A18" s="87" t="s">
        <v>39</v>
      </c>
      <c r="B18" s="88">
        <v>39716</v>
      </c>
      <c r="C18" s="88">
        <v>78888</v>
      </c>
      <c r="D18" s="88">
        <v>118605</v>
      </c>
      <c r="E18" s="88">
        <v>13986</v>
      </c>
      <c r="F18" s="88">
        <v>29021</v>
      </c>
      <c r="G18" s="88">
        <v>43007</v>
      </c>
      <c r="H18" s="88">
        <v>89015</v>
      </c>
      <c r="I18" s="88">
        <v>115832</v>
      </c>
      <c r="J18" s="88">
        <v>204847</v>
      </c>
      <c r="K18" s="88">
        <v>47669</v>
      </c>
      <c r="L18" s="88">
        <v>102213</v>
      </c>
      <c r="M18" s="88">
        <v>149882</v>
      </c>
      <c r="N18" s="88">
        <v>23022</v>
      </c>
      <c r="O18" s="88">
        <v>57107</v>
      </c>
      <c r="P18" s="88">
        <v>80129</v>
      </c>
      <c r="Q18" s="88">
        <v>20070</v>
      </c>
      <c r="R18" s="88">
        <v>34724</v>
      </c>
      <c r="S18" s="88">
        <v>54794</v>
      </c>
      <c r="T18" s="88">
        <v>7175</v>
      </c>
      <c r="U18" s="88">
        <v>13200</v>
      </c>
      <c r="V18" s="88">
        <v>20375</v>
      </c>
      <c r="W18" s="88">
        <v>16604</v>
      </c>
      <c r="X18" s="88">
        <v>29567</v>
      </c>
      <c r="Y18" s="88">
        <v>46170</v>
      </c>
      <c r="Z18" s="88">
        <v>48343</v>
      </c>
      <c r="AA18" s="88">
        <v>71476</v>
      </c>
      <c r="AB18" s="88">
        <v>119819</v>
      </c>
      <c r="AC18" s="88">
        <v>305601</v>
      </c>
      <c r="AD18" s="88">
        <v>532027</v>
      </c>
      <c r="AE18" s="88">
        <v>837628</v>
      </c>
      <c r="AF18" s="81">
        <f>'MYPE by pop grp age and sex'!P18-'Povincial est by age and sex'!AE18</f>
        <v>0</v>
      </c>
    </row>
    <row r="19" spans="1:32" x14ac:dyDescent="0.3">
      <c r="A19" s="87" t="s">
        <v>40</v>
      </c>
      <c r="B19" s="88">
        <v>60012</v>
      </c>
      <c r="C19" s="88">
        <v>117700</v>
      </c>
      <c r="D19" s="88">
        <v>177712</v>
      </c>
      <c r="E19" s="88">
        <v>8248</v>
      </c>
      <c r="F19" s="88">
        <v>27542</v>
      </c>
      <c r="G19" s="88">
        <v>35791</v>
      </c>
      <c r="H19" s="88">
        <v>47003</v>
      </c>
      <c r="I19" s="88">
        <v>84827</v>
      </c>
      <c r="J19" s="88">
        <v>131831</v>
      </c>
      <c r="K19" s="88">
        <v>32064</v>
      </c>
      <c r="L19" s="88">
        <v>78134</v>
      </c>
      <c r="M19" s="88">
        <v>110198</v>
      </c>
      <c r="N19" s="88">
        <v>20043</v>
      </c>
      <c r="O19" s="88">
        <v>64088</v>
      </c>
      <c r="P19" s="88">
        <v>84131</v>
      </c>
      <c r="Q19" s="88">
        <v>16477</v>
      </c>
      <c r="R19" s="88">
        <v>37632</v>
      </c>
      <c r="S19" s="88">
        <v>54110</v>
      </c>
      <c r="T19" s="88">
        <v>5967</v>
      </c>
      <c r="U19" s="88">
        <v>16456</v>
      </c>
      <c r="V19" s="88">
        <v>22423</v>
      </c>
      <c r="W19" s="88">
        <v>6948</v>
      </c>
      <c r="X19" s="88">
        <v>31402</v>
      </c>
      <c r="Y19" s="88">
        <v>38350</v>
      </c>
      <c r="Z19" s="88">
        <v>36366</v>
      </c>
      <c r="AA19" s="88">
        <v>56513</v>
      </c>
      <c r="AB19" s="88">
        <v>92878</v>
      </c>
      <c r="AC19" s="88">
        <v>233128</v>
      </c>
      <c r="AD19" s="88">
        <v>514295</v>
      </c>
      <c r="AE19" s="88">
        <v>747423</v>
      </c>
      <c r="AF19" s="81">
        <f>'MYPE by pop grp age and sex'!P19-'Povincial est by age and sex'!AE19</f>
        <v>0</v>
      </c>
    </row>
    <row r="20" spans="1:32" x14ac:dyDescent="0.3">
      <c r="A20" s="87" t="s">
        <v>9</v>
      </c>
      <c r="B20" s="88">
        <v>3277507</v>
      </c>
      <c r="C20" s="88">
        <v>3753602</v>
      </c>
      <c r="D20" s="88">
        <v>7031109</v>
      </c>
      <c r="E20" s="88">
        <v>1441507</v>
      </c>
      <c r="F20" s="88">
        <v>1619465</v>
      </c>
      <c r="G20" s="88">
        <v>3060972</v>
      </c>
      <c r="H20" s="88">
        <v>8263050</v>
      </c>
      <c r="I20" s="88">
        <v>8032275</v>
      </c>
      <c r="J20" s="88">
        <v>16295325</v>
      </c>
      <c r="K20" s="88">
        <v>5902365</v>
      </c>
      <c r="L20" s="88">
        <v>6380471</v>
      </c>
      <c r="M20" s="88">
        <v>12282836</v>
      </c>
      <c r="N20" s="88">
        <v>3059531</v>
      </c>
      <c r="O20" s="88">
        <v>3299136</v>
      </c>
      <c r="P20" s="88">
        <v>6358667</v>
      </c>
      <c r="Q20" s="88">
        <v>2559061</v>
      </c>
      <c r="R20" s="88">
        <v>2602685</v>
      </c>
      <c r="S20" s="88">
        <v>5161746</v>
      </c>
      <c r="T20" s="88">
        <v>686416</v>
      </c>
      <c r="U20" s="88">
        <v>695356</v>
      </c>
      <c r="V20" s="88">
        <v>1381772</v>
      </c>
      <c r="W20" s="88">
        <v>2161122</v>
      </c>
      <c r="X20" s="88">
        <v>2066673</v>
      </c>
      <c r="Y20" s="88">
        <v>4227795</v>
      </c>
      <c r="Z20" s="88">
        <v>3860651</v>
      </c>
      <c r="AA20" s="88">
        <v>3861507</v>
      </c>
      <c r="AB20" s="88">
        <v>7722158</v>
      </c>
      <c r="AC20" s="88">
        <v>31211210</v>
      </c>
      <c r="AD20" s="88">
        <v>32311170</v>
      </c>
      <c r="AE20" s="88">
        <v>63522380</v>
      </c>
      <c r="AF20" s="81">
        <f>'MYPE by pop grp age and sex'!P20-'Povincial est by age and sex'!AE20</f>
        <v>0</v>
      </c>
    </row>
    <row r="21" spans="1:32" x14ac:dyDescent="0.3">
      <c r="A21" s="89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1">
        <f>'MYPE by pop grp age and sex'!N20-'Povincial est by age and sex'!AC20</f>
        <v>0</v>
      </c>
      <c r="AD21" s="81">
        <f>'MYPE by pop grp age and sex'!O20-'Povincial est by age and sex'!AD20</f>
        <v>0</v>
      </c>
      <c r="AE21" s="81">
        <f>'MYPE by pop grp age and sex'!P20-'Povincial est by age and sex'!AE20</f>
        <v>0</v>
      </c>
    </row>
    <row r="22" spans="1:32" x14ac:dyDescent="0.3">
      <c r="A22" s="90" t="s">
        <v>98</v>
      </c>
      <c r="B22" s="78" t="str">
        <f>B1</f>
        <v>EC</v>
      </c>
      <c r="D22" s="84"/>
      <c r="E22" s="78" t="str">
        <f t="shared" ref="E22:AC22" si="0">E1</f>
        <v>FS</v>
      </c>
      <c r="H22" s="78" t="str">
        <f t="shared" si="0"/>
        <v>GP</v>
      </c>
      <c r="K22" s="78" t="str">
        <f t="shared" si="0"/>
        <v>KZN</v>
      </c>
      <c r="N22" s="78" t="str">
        <f t="shared" si="0"/>
        <v>LIM</v>
      </c>
      <c r="Q22" s="78" t="str">
        <f t="shared" si="0"/>
        <v>MP</v>
      </c>
      <c r="T22" s="78" t="str">
        <f t="shared" si="0"/>
        <v>NC</v>
      </c>
      <c r="W22" s="78" t="str">
        <f t="shared" si="0"/>
        <v>NW</v>
      </c>
      <c r="Z22" s="78" t="str">
        <f t="shared" si="0"/>
        <v>WC</v>
      </c>
      <c r="AC22" s="78" t="str">
        <f t="shared" si="0"/>
        <v>RSA</v>
      </c>
    </row>
    <row r="23" spans="1:32" x14ac:dyDescent="0.3">
      <c r="B23" s="78" t="str">
        <f>B2</f>
        <v>Male</v>
      </c>
      <c r="C23" s="78" t="str">
        <f t="shared" ref="C23:AE23" si="1">C2</f>
        <v>Female</v>
      </c>
      <c r="D23" s="78" t="str">
        <f t="shared" si="1"/>
        <v>Total</v>
      </c>
      <c r="E23" s="78" t="str">
        <f t="shared" si="1"/>
        <v>Male</v>
      </c>
      <c r="F23" s="78" t="str">
        <f t="shared" si="1"/>
        <v>Female</v>
      </c>
      <c r="G23" s="78" t="str">
        <f t="shared" si="1"/>
        <v>Total</v>
      </c>
      <c r="H23" s="78" t="str">
        <f t="shared" si="1"/>
        <v>Male</v>
      </c>
      <c r="I23" s="78" t="str">
        <f t="shared" si="1"/>
        <v>Female</v>
      </c>
      <c r="J23" s="78" t="str">
        <f t="shared" si="1"/>
        <v>Total</v>
      </c>
      <c r="K23" s="78" t="str">
        <f t="shared" si="1"/>
        <v>Male</v>
      </c>
      <c r="L23" s="78" t="str">
        <f t="shared" si="1"/>
        <v>Female</v>
      </c>
      <c r="M23" s="78" t="str">
        <f t="shared" si="1"/>
        <v>Total</v>
      </c>
      <c r="N23" s="78" t="str">
        <f t="shared" si="1"/>
        <v>Male</v>
      </c>
      <c r="O23" s="78" t="str">
        <f t="shared" si="1"/>
        <v>Female</v>
      </c>
      <c r="P23" s="78" t="str">
        <f t="shared" si="1"/>
        <v>Total</v>
      </c>
      <c r="Q23" s="78" t="str">
        <f t="shared" si="1"/>
        <v>Male</v>
      </c>
      <c r="R23" s="78" t="str">
        <f t="shared" si="1"/>
        <v>Female</v>
      </c>
      <c r="S23" s="78" t="str">
        <f t="shared" si="1"/>
        <v>Total</v>
      </c>
      <c r="T23" s="78" t="str">
        <f t="shared" si="1"/>
        <v>Male</v>
      </c>
      <c r="U23" s="78" t="str">
        <f t="shared" si="1"/>
        <v>Female</v>
      </c>
      <c r="V23" s="78" t="str">
        <f t="shared" si="1"/>
        <v>Total</v>
      </c>
      <c r="W23" s="78" t="str">
        <f t="shared" si="1"/>
        <v>Male</v>
      </c>
      <c r="X23" s="78" t="str">
        <f t="shared" si="1"/>
        <v>Female</v>
      </c>
      <c r="Y23" s="78" t="str">
        <f t="shared" si="1"/>
        <v>Total</v>
      </c>
      <c r="Z23" s="78" t="str">
        <f t="shared" si="1"/>
        <v>Male</v>
      </c>
      <c r="AA23" s="78" t="str">
        <f t="shared" si="1"/>
        <v>Female</v>
      </c>
      <c r="AB23" s="78" t="str">
        <f t="shared" si="1"/>
        <v>Total</v>
      </c>
      <c r="AC23" s="78" t="str">
        <f t="shared" si="1"/>
        <v>Male</v>
      </c>
      <c r="AD23" s="78" t="str">
        <f t="shared" si="1"/>
        <v>Female</v>
      </c>
      <c r="AE23" s="78" t="str">
        <f t="shared" si="1"/>
        <v>Total</v>
      </c>
    </row>
    <row r="24" spans="1:32" x14ac:dyDescent="0.3">
      <c r="A24" s="90" t="str">
        <f>A3</f>
        <v>0-4</v>
      </c>
      <c r="B24" s="81">
        <f>ROUND(B3/1000,1)</f>
        <v>338.4</v>
      </c>
      <c r="C24" s="81">
        <f t="shared" ref="C24:AE33" si="2">ROUND(C3/1000,1)</f>
        <v>333.4</v>
      </c>
      <c r="D24" s="81">
        <f t="shared" si="2"/>
        <v>671.8</v>
      </c>
      <c r="E24" s="81">
        <f t="shared" si="2"/>
        <v>131.30000000000001</v>
      </c>
      <c r="F24" s="81">
        <f t="shared" si="2"/>
        <v>130.1</v>
      </c>
      <c r="G24" s="81">
        <f t="shared" si="2"/>
        <v>261.39999999999998</v>
      </c>
      <c r="H24" s="81">
        <f t="shared" si="2"/>
        <v>590.9</v>
      </c>
      <c r="I24" s="81">
        <f t="shared" si="2"/>
        <v>575.20000000000005</v>
      </c>
      <c r="J24" s="81">
        <f t="shared" si="2"/>
        <v>1166</v>
      </c>
      <c r="K24" s="81">
        <f t="shared" si="2"/>
        <v>564.20000000000005</v>
      </c>
      <c r="L24" s="81">
        <f t="shared" si="2"/>
        <v>549.5</v>
      </c>
      <c r="M24" s="81">
        <f t="shared" si="2"/>
        <v>1113.8</v>
      </c>
      <c r="N24" s="81">
        <f t="shared" si="2"/>
        <v>327</v>
      </c>
      <c r="O24" s="81">
        <f t="shared" si="2"/>
        <v>319</v>
      </c>
      <c r="P24" s="81">
        <f t="shared" si="2"/>
        <v>646</v>
      </c>
      <c r="Q24" s="81">
        <f t="shared" si="2"/>
        <v>227.6</v>
      </c>
      <c r="R24" s="81">
        <f t="shared" si="2"/>
        <v>223.7</v>
      </c>
      <c r="S24" s="81">
        <f t="shared" si="2"/>
        <v>451.3</v>
      </c>
      <c r="T24" s="81">
        <f t="shared" si="2"/>
        <v>64.5</v>
      </c>
      <c r="U24" s="81">
        <f t="shared" si="2"/>
        <v>63.6</v>
      </c>
      <c r="V24" s="81">
        <f t="shared" si="2"/>
        <v>128.1</v>
      </c>
      <c r="W24" s="81">
        <f t="shared" si="2"/>
        <v>184.4</v>
      </c>
      <c r="X24" s="81">
        <f t="shared" si="2"/>
        <v>179.7</v>
      </c>
      <c r="Y24" s="81">
        <f t="shared" si="2"/>
        <v>364.1</v>
      </c>
      <c r="Z24" s="81">
        <f t="shared" si="2"/>
        <v>265.7</v>
      </c>
      <c r="AA24" s="81">
        <f t="shared" si="2"/>
        <v>257.3</v>
      </c>
      <c r="AB24" s="81">
        <f t="shared" si="2"/>
        <v>523</v>
      </c>
      <c r="AC24" s="81">
        <f t="shared" si="2"/>
        <v>2694.1</v>
      </c>
      <c r="AD24" s="81">
        <f t="shared" si="2"/>
        <v>2631.3</v>
      </c>
      <c r="AE24" s="81">
        <f t="shared" si="2"/>
        <v>5325.4</v>
      </c>
    </row>
    <row r="25" spans="1:32" x14ac:dyDescent="0.3">
      <c r="A25" s="90" t="str">
        <f t="shared" ref="A25:A40" si="3">A4</f>
        <v>5-9</v>
      </c>
      <c r="B25" s="81">
        <f t="shared" ref="B25:Q41" si="4">ROUND(B4/1000,1)</f>
        <v>348.2</v>
      </c>
      <c r="C25" s="81">
        <f t="shared" si="4"/>
        <v>345.8</v>
      </c>
      <c r="D25" s="81">
        <f t="shared" si="4"/>
        <v>694</v>
      </c>
      <c r="E25" s="81">
        <f t="shared" si="4"/>
        <v>130.5</v>
      </c>
      <c r="F25" s="81">
        <f t="shared" si="4"/>
        <v>131.1</v>
      </c>
      <c r="G25" s="81">
        <f t="shared" si="4"/>
        <v>261.60000000000002</v>
      </c>
      <c r="H25" s="81">
        <f t="shared" si="4"/>
        <v>596.4</v>
      </c>
      <c r="I25" s="81">
        <f t="shared" si="4"/>
        <v>580.5</v>
      </c>
      <c r="J25" s="81">
        <f t="shared" si="4"/>
        <v>1176.9000000000001</v>
      </c>
      <c r="K25" s="81">
        <f t="shared" si="4"/>
        <v>581.5</v>
      </c>
      <c r="L25" s="81">
        <f t="shared" si="4"/>
        <v>567.6</v>
      </c>
      <c r="M25" s="81">
        <f t="shared" si="4"/>
        <v>1149.2</v>
      </c>
      <c r="N25" s="81">
        <f t="shared" si="4"/>
        <v>337.8</v>
      </c>
      <c r="O25" s="81">
        <f t="shared" si="4"/>
        <v>329.6</v>
      </c>
      <c r="P25" s="81">
        <f t="shared" si="4"/>
        <v>667.4</v>
      </c>
      <c r="Q25" s="81">
        <f t="shared" si="4"/>
        <v>232.4</v>
      </c>
      <c r="R25" s="81">
        <f t="shared" si="2"/>
        <v>229.5</v>
      </c>
      <c r="S25" s="81">
        <f t="shared" si="2"/>
        <v>461.9</v>
      </c>
      <c r="T25" s="81">
        <f t="shared" si="2"/>
        <v>64.099999999999994</v>
      </c>
      <c r="U25" s="81">
        <f t="shared" si="2"/>
        <v>63.5</v>
      </c>
      <c r="V25" s="81">
        <f t="shared" si="2"/>
        <v>127.6</v>
      </c>
      <c r="W25" s="81">
        <f t="shared" si="2"/>
        <v>185.4</v>
      </c>
      <c r="X25" s="81">
        <f t="shared" si="2"/>
        <v>179.8</v>
      </c>
      <c r="Y25" s="81">
        <f t="shared" si="2"/>
        <v>365.1</v>
      </c>
      <c r="Z25" s="81">
        <f t="shared" si="2"/>
        <v>277.39999999999998</v>
      </c>
      <c r="AA25" s="81">
        <f t="shared" si="2"/>
        <v>267.2</v>
      </c>
      <c r="AB25" s="81">
        <f t="shared" si="2"/>
        <v>544.6</v>
      </c>
      <c r="AC25" s="81">
        <f t="shared" si="2"/>
        <v>2753.7</v>
      </c>
      <c r="AD25" s="81">
        <f t="shared" si="2"/>
        <v>2694.6</v>
      </c>
      <c r="AE25" s="81">
        <f t="shared" si="2"/>
        <v>5448.2</v>
      </c>
    </row>
    <row r="26" spans="1:32" x14ac:dyDescent="0.3">
      <c r="A26" s="90" t="str">
        <f t="shared" si="3"/>
        <v>10-14</v>
      </c>
      <c r="B26" s="81">
        <f t="shared" si="4"/>
        <v>358.1</v>
      </c>
      <c r="C26" s="81">
        <f t="shared" si="2"/>
        <v>355.3</v>
      </c>
      <c r="D26" s="81">
        <f t="shared" si="2"/>
        <v>713.4</v>
      </c>
      <c r="E26" s="81">
        <f t="shared" si="2"/>
        <v>135.1</v>
      </c>
      <c r="F26" s="81">
        <f t="shared" si="2"/>
        <v>136.80000000000001</v>
      </c>
      <c r="G26" s="81">
        <f t="shared" si="2"/>
        <v>271.89999999999998</v>
      </c>
      <c r="H26" s="81">
        <f t="shared" si="2"/>
        <v>587.70000000000005</v>
      </c>
      <c r="I26" s="81">
        <f t="shared" si="2"/>
        <v>570.1</v>
      </c>
      <c r="J26" s="81">
        <f t="shared" si="2"/>
        <v>1157.7</v>
      </c>
      <c r="K26" s="81">
        <f t="shared" si="2"/>
        <v>579.5</v>
      </c>
      <c r="L26" s="81">
        <f t="shared" si="2"/>
        <v>566</v>
      </c>
      <c r="M26" s="81">
        <f t="shared" si="2"/>
        <v>1145.5999999999999</v>
      </c>
      <c r="N26" s="81">
        <f t="shared" si="2"/>
        <v>332.7</v>
      </c>
      <c r="O26" s="81">
        <f t="shared" si="2"/>
        <v>324.60000000000002</v>
      </c>
      <c r="P26" s="81">
        <f t="shared" si="2"/>
        <v>657.4</v>
      </c>
      <c r="Q26" s="81">
        <f t="shared" si="2"/>
        <v>226.1</v>
      </c>
      <c r="R26" s="81">
        <f t="shared" si="2"/>
        <v>223.6</v>
      </c>
      <c r="S26" s="81">
        <f t="shared" si="2"/>
        <v>449.7</v>
      </c>
      <c r="T26" s="81">
        <f t="shared" si="2"/>
        <v>61.3</v>
      </c>
      <c r="U26" s="81">
        <f t="shared" si="2"/>
        <v>60.9</v>
      </c>
      <c r="V26" s="81">
        <f t="shared" si="2"/>
        <v>122.2</v>
      </c>
      <c r="W26" s="81">
        <f t="shared" si="2"/>
        <v>185.3</v>
      </c>
      <c r="X26" s="81">
        <f t="shared" si="2"/>
        <v>180</v>
      </c>
      <c r="Y26" s="81">
        <f t="shared" si="2"/>
        <v>365.3</v>
      </c>
      <c r="Z26" s="81">
        <f t="shared" si="2"/>
        <v>299.89999999999998</v>
      </c>
      <c r="AA26" s="81">
        <f t="shared" si="2"/>
        <v>289.3</v>
      </c>
      <c r="AB26" s="81">
        <f t="shared" si="2"/>
        <v>589.20000000000005</v>
      </c>
      <c r="AC26" s="81">
        <f t="shared" si="2"/>
        <v>2765.7</v>
      </c>
      <c r="AD26" s="81">
        <f t="shared" si="2"/>
        <v>2706.7</v>
      </c>
      <c r="AE26" s="81">
        <f t="shared" si="2"/>
        <v>5472.4</v>
      </c>
    </row>
    <row r="27" spans="1:32" x14ac:dyDescent="0.3">
      <c r="A27" s="90" t="str">
        <f t="shared" si="3"/>
        <v>15-19</v>
      </c>
      <c r="B27" s="81">
        <f t="shared" si="4"/>
        <v>351.3</v>
      </c>
      <c r="C27" s="81">
        <f t="shared" si="2"/>
        <v>351.5</v>
      </c>
      <c r="D27" s="81">
        <f t="shared" si="2"/>
        <v>702.7</v>
      </c>
      <c r="E27" s="81">
        <f t="shared" si="2"/>
        <v>141.6</v>
      </c>
      <c r="F27" s="81">
        <f t="shared" si="2"/>
        <v>146.9</v>
      </c>
      <c r="G27" s="81">
        <f t="shared" si="2"/>
        <v>288.5</v>
      </c>
      <c r="H27" s="81">
        <f t="shared" si="2"/>
        <v>616.9</v>
      </c>
      <c r="I27" s="81">
        <f t="shared" si="2"/>
        <v>607.29999999999995</v>
      </c>
      <c r="J27" s="81">
        <f t="shared" si="2"/>
        <v>1224.2</v>
      </c>
      <c r="K27" s="81">
        <f t="shared" si="2"/>
        <v>590.70000000000005</v>
      </c>
      <c r="L27" s="81">
        <f t="shared" si="2"/>
        <v>584.6</v>
      </c>
      <c r="M27" s="81">
        <f t="shared" si="2"/>
        <v>1175.3</v>
      </c>
      <c r="N27" s="81">
        <f t="shared" si="2"/>
        <v>322.39999999999998</v>
      </c>
      <c r="O27" s="81">
        <f t="shared" si="2"/>
        <v>310.89999999999998</v>
      </c>
      <c r="P27" s="81">
        <f t="shared" si="2"/>
        <v>633.29999999999995</v>
      </c>
      <c r="Q27" s="81">
        <f t="shared" si="2"/>
        <v>234.9</v>
      </c>
      <c r="R27" s="81">
        <f t="shared" si="2"/>
        <v>233.9</v>
      </c>
      <c r="S27" s="81">
        <f t="shared" si="2"/>
        <v>468.8</v>
      </c>
      <c r="T27" s="81">
        <f t="shared" si="2"/>
        <v>60.6</v>
      </c>
      <c r="U27" s="81">
        <f t="shared" si="2"/>
        <v>60</v>
      </c>
      <c r="V27" s="81">
        <f t="shared" si="2"/>
        <v>120.6</v>
      </c>
      <c r="W27" s="81">
        <f t="shared" si="2"/>
        <v>193.4</v>
      </c>
      <c r="X27" s="81">
        <f t="shared" si="2"/>
        <v>189.5</v>
      </c>
      <c r="Y27" s="81">
        <f t="shared" si="2"/>
        <v>382.9</v>
      </c>
      <c r="Z27" s="81">
        <f t="shared" si="2"/>
        <v>315.3</v>
      </c>
      <c r="AA27" s="81">
        <f t="shared" si="2"/>
        <v>306.39999999999998</v>
      </c>
      <c r="AB27" s="81">
        <f t="shared" si="2"/>
        <v>621.79999999999995</v>
      </c>
      <c r="AC27" s="81">
        <f t="shared" si="2"/>
        <v>2827.1</v>
      </c>
      <c r="AD27" s="81">
        <f t="shared" si="2"/>
        <v>2791</v>
      </c>
      <c r="AE27" s="81">
        <f t="shared" si="2"/>
        <v>5618.1</v>
      </c>
    </row>
    <row r="28" spans="1:32" x14ac:dyDescent="0.3">
      <c r="A28" s="90" t="str">
        <f t="shared" si="3"/>
        <v>20-24</v>
      </c>
      <c r="B28" s="81">
        <f t="shared" si="4"/>
        <v>256.89999999999998</v>
      </c>
      <c r="C28" s="81">
        <f t="shared" si="2"/>
        <v>278.5</v>
      </c>
      <c r="D28" s="81">
        <f t="shared" si="2"/>
        <v>535.29999999999995</v>
      </c>
      <c r="E28" s="81">
        <f t="shared" si="2"/>
        <v>122.4</v>
      </c>
      <c r="F28" s="81">
        <f t="shared" si="2"/>
        <v>130.5</v>
      </c>
      <c r="G28" s="81">
        <f t="shared" si="2"/>
        <v>252.9</v>
      </c>
      <c r="H28" s="81">
        <f t="shared" si="2"/>
        <v>646.29999999999995</v>
      </c>
      <c r="I28" s="81">
        <f t="shared" si="2"/>
        <v>616</v>
      </c>
      <c r="J28" s="81">
        <f t="shared" si="2"/>
        <v>1262.3</v>
      </c>
      <c r="K28" s="81">
        <f t="shared" si="2"/>
        <v>504.2</v>
      </c>
      <c r="L28" s="81">
        <f t="shared" si="2"/>
        <v>509.6</v>
      </c>
      <c r="M28" s="81">
        <f t="shared" si="2"/>
        <v>1013.7</v>
      </c>
      <c r="N28" s="81">
        <f t="shared" si="2"/>
        <v>248.3</v>
      </c>
      <c r="O28" s="81">
        <f t="shared" si="2"/>
        <v>242.2</v>
      </c>
      <c r="P28" s="81">
        <f t="shared" si="2"/>
        <v>490.5</v>
      </c>
      <c r="Q28" s="81">
        <f t="shared" si="2"/>
        <v>202.9</v>
      </c>
      <c r="R28" s="81">
        <f t="shared" si="2"/>
        <v>201.2</v>
      </c>
      <c r="S28" s="81">
        <f t="shared" si="2"/>
        <v>404.2</v>
      </c>
      <c r="T28" s="81">
        <f t="shared" si="2"/>
        <v>55.8</v>
      </c>
      <c r="U28" s="81">
        <f t="shared" si="2"/>
        <v>53.6</v>
      </c>
      <c r="V28" s="81">
        <f t="shared" si="2"/>
        <v>109.4</v>
      </c>
      <c r="W28" s="81">
        <f t="shared" si="2"/>
        <v>177.2</v>
      </c>
      <c r="X28" s="81">
        <f t="shared" si="2"/>
        <v>168.1</v>
      </c>
      <c r="Y28" s="81">
        <f t="shared" si="2"/>
        <v>345.3</v>
      </c>
      <c r="Z28" s="81">
        <f t="shared" si="2"/>
        <v>306.2</v>
      </c>
      <c r="AA28" s="81">
        <f t="shared" si="2"/>
        <v>288.10000000000002</v>
      </c>
      <c r="AB28" s="81">
        <f t="shared" si="2"/>
        <v>594.29999999999995</v>
      </c>
      <c r="AC28" s="81">
        <f t="shared" si="2"/>
        <v>2520.1</v>
      </c>
      <c r="AD28" s="81">
        <f t="shared" si="2"/>
        <v>2487.6999999999998</v>
      </c>
      <c r="AE28" s="81">
        <f t="shared" si="2"/>
        <v>5007.8</v>
      </c>
    </row>
    <row r="29" spans="1:32" x14ac:dyDescent="0.3">
      <c r="A29" s="90" t="str">
        <f t="shared" si="3"/>
        <v>25-29</v>
      </c>
      <c r="B29" s="81">
        <f t="shared" si="4"/>
        <v>210.2</v>
      </c>
      <c r="C29" s="81">
        <f t="shared" si="2"/>
        <v>234.3</v>
      </c>
      <c r="D29" s="81">
        <f t="shared" si="2"/>
        <v>444.6</v>
      </c>
      <c r="E29" s="81">
        <f t="shared" si="2"/>
        <v>107.9</v>
      </c>
      <c r="F29" s="81">
        <f t="shared" si="2"/>
        <v>115.6</v>
      </c>
      <c r="G29" s="81">
        <f t="shared" si="2"/>
        <v>223.5</v>
      </c>
      <c r="H29" s="81">
        <f t="shared" si="2"/>
        <v>668.8</v>
      </c>
      <c r="I29" s="81">
        <f t="shared" si="2"/>
        <v>631.20000000000005</v>
      </c>
      <c r="J29" s="81">
        <f t="shared" si="2"/>
        <v>1299.9000000000001</v>
      </c>
      <c r="K29" s="81">
        <f t="shared" si="2"/>
        <v>470.2</v>
      </c>
      <c r="L29" s="81">
        <f t="shared" si="2"/>
        <v>482.9</v>
      </c>
      <c r="M29" s="81">
        <f t="shared" si="2"/>
        <v>953.1</v>
      </c>
      <c r="N29" s="81">
        <f t="shared" si="2"/>
        <v>215.8</v>
      </c>
      <c r="O29" s="81">
        <f t="shared" si="2"/>
        <v>215.5</v>
      </c>
      <c r="P29" s="81">
        <f t="shared" si="2"/>
        <v>431.3</v>
      </c>
      <c r="Q29" s="81">
        <f t="shared" si="2"/>
        <v>204.7</v>
      </c>
      <c r="R29" s="81">
        <f t="shared" si="2"/>
        <v>201.1</v>
      </c>
      <c r="S29" s="81">
        <f t="shared" si="2"/>
        <v>405.9</v>
      </c>
      <c r="T29" s="81">
        <f t="shared" si="2"/>
        <v>52.5</v>
      </c>
      <c r="U29" s="81">
        <f t="shared" si="2"/>
        <v>49.3</v>
      </c>
      <c r="V29" s="81">
        <f t="shared" si="2"/>
        <v>101.8</v>
      </c>
      <c r="W29" s="81">
        <f t="shared" si="2"/>
        <v>168.4</v>
      </c>
      <c r="X29" s="81">
        <f t="shared" si="2"/>
        <v>149.69999999999999</v>
      </c>
      <c r="Y29" s="81">
        <f t="shared" si="2"/>
        <v>318.10000000000002</v>
      </c>
      <c r="Z29" s="81">
        <f t="shared" si="2"/>
        <v>307.39999999999998</v>
      </c>
      <c r="AA29" s="81">
        <f t="shared" si="2"/>
        <v>283.3</v>
      </c>
      <c r="AB29" s="81">
        <f t="shared" si="2"/>
        <v>590.70000000000005</v>
      </c>
      <c r="AC29" s="81">
        <f t="shared" si="2"/>
        <v>2406</v>
      </c>
      <c r="AD29" s="81">
        <f t="shared" si="2"/>
        <v>2362.9</v>
      </c>
      <c r="AE29" s="81">
        <f t="shared" si="2"/>
        <v>4768.8999999999996</v>
      </c>
    </row>
    <row r="30" spans="1:32" x14ac:dyDescent="0.3">
      <c r="A30" s="90" t="str">
        <f t="shared" si="3"/>
        <v>30-34</v>
      </c>
      <c r="B30" s="81">
        <f t="shared" si="4"/>
        <v>239.3</v>
      </c>
      <c r="C30" s="81">
        <f t="shared" si="2"/>
        <v>270.39999999999998</v>
      </c>
      <c r="D30" s="81">
        <f t="shared" si="2"/>
        <v>509.7</v>
      </c>
      <c r="E30" s="81">
        <f t="shared" si="2"/>
        <v>115.8</v>
      </c>
      <c r="F30" s="81">
        <f t="shared" si="2"/>
        <v>124.2</v>
      </c>
      <c r="G30" s="81">
        <f t="shared" si="2"/>
        <v>240.1</v>
      </c>
      <c r="H30" s="81">
        <f t="shared" si="2"/>
        <v>763.3</v>
      </c>
      <c r="I30" s="81">
        <f t="shared" si="2"/>
        <v>732.5</v>
      </c>
      <c r="J30" s="81">
        <f t="shared" si="2"/>
        <v>1495.8</v>
      </c>
      <c r="K30" s="81">
        <f t="shared" si="2"/>
        <v>516.79999999999995</v>
      </c>
      <c r="L30" s="81">
        <f t="shared" si="2"/>
        <v>535.4</v>
      </c>
      <c r="M30" s="81">
        <f t="shared" si="2"/>
        <v>1052.2</v>
      </c>
      <c r="N30" s="81">
        <f t="shared" si="2"/>
        <v>244.4</v>
      </c>
      <c r="O30" s="81">
        <f t="shared" si="2"/>
        <v>243.9</v>
      </c>
      <c r="P30" s="81">
        <f t="shared" si="2"/>
        <v>488.3</v>
      </c>
      <c r="Q30" s="81">
        <f t="shared" si="2"/>
        <v>226.2</v>
      </c>
      <c r="R30" s="81">
        <f t="shared" si="2"/>
        <v>216.9</v>
      </c>
      <c r="S30" s="81">
        <f t="shared" si="2"/>
        <v>443</v>
      </c>
      <c r="T30" s="81">
        <f t="shared" si="2"/>
        <v>56.9</v>
      </c>
      <c r="U30" s="81">
        <f t="shared" si="2"/>
        <v>52.5</v>
      </c>
      <c r="V30" s="81">
        <f t="shared" si="2"/>
        <v>109.4</v>
      </c>
      <c r="W30" s="81">
        <f t="shared" si="2"/>
        <v>188.2</v>
      </c>
      <c r="X30" s="81">
        <f t="shared" si="2"/>
        <v>164</v>
      </c>
      <c r="Y30" s="81">
        <f t="shared" si="2"/>
        <v>352.2</v>
      </c>
      <c r="Z30" s="81">
        <f t="shared" si="2"/>
        <v>336.2</v>
      </c>
      <c r="AA30" s="81">
        <f t="shared" si="2"/>
        <v>315.7</v>
      </c>
      <c r="AB30" s="81">
        <f t="shared" si="2"/>
        <v>651.9</v>
      </c>
      <c r="AC30" s="81">
        <f t="shared" si="2"/>
        <v>2687.2</v>
      </c>
      <c r="AD30" s="81">
        <f t="shared" si="2"/>
        <v>2655.5</v>
      </c>
      <c r="AE30" s="81">
        <f t="shared" si="2"/>
        <v>5342.7</v>
      </c>
    </row>
    <row r="31" spans="1:32" x14ac:dyDescent="0.3">
      <c r="A31" s="90" t="str">
        <f t="shared" si="3"/>
        <v>35-39</v>
      </c>
      <c r="B31" s="81">
        <f t="shared" si="4"/>
        <v>236.2</v>
      </c>
      <c r="C31" s="81">
        <f t="shared" si="2"/>
        <v>265.60000000000002</v>
      </c>
      <c r="D31" s="81">
        <f t="shared" si="2"/>
        <v>501.8</v>
      </c>
      <c r="E31" s="81">
        <f t="shared" si="2"/>
        <v>120.5</v>
      </c>
      <c r="F31" s="81">
        <f t="shared" si="2"/>
        <v>129.9</v>
      </c>
      <c r="G31" s="81">
        <f t="shared" si="2"/>
        <v>250.4</v>
      </c>
      <c r="H31" s="81">
        <f t="shared" si="2"/>
        <v>833.1</v>
      </c>
      <c r="I31" s="81">
        <f t="shared" si="2"/>
        <v>803.5</v>
      </c>
      <c r="J31" s="81">
        <f t="shared" si="2"/>
        <v>1636.6</v>
      </c>
      <c r="K31" s="81">
        <f t="shared" si="2"/>
        <v>517.9</v>
      </c>
      <c r="L31" s="81">
        <f t="shared" si="2"/>
        <v>526.79999999999995</v>
      </c>
      <c r="M31" s="81">
        <f t="shared" si="2"/>
        <v>1044.7</v>
      </c>
      <c r="N31" s="81">
        <f t="shared" si="2"/>
        <v>241.6</v>
      </c>
      <c r="O31" s="81">
        <f t="shared" si="2"/>
        <v>240.6</v>
      </c>
      <c r="P31" s="81">
        <f t="shared" si="2"/>
        <v>482.2</v>
      </c>
      <c r="Q31" s="81">
        <f t="shared" si="2"/>
        <v>236.1</v>
      </c>
      <c r="R31" s="81">
        <f t="shared" si="2"/>
        <v>221.2</v>
      </c>
      <c r="S31" s="81">
        <f t="shared" si="2"/>
        <v>457.3</v>
      </c>
      <c r="T31" s="81">
        <f t="shared" si="2"/>
        <v>57.5</v>
      </c>
      <c r="U31" s="81">
        <f t="shared" si="2"/>
        <v>53.6</v>
      </c>
      <c r="V31" s="81">
        <f t="shared" si="2"/>
        <v>111.1</v>
      </c>
      <c r="W31" s="81">
        <f t="shared" si="2"/>
        <v>195.2</v>
      </c>
      <c r="X31" s="81">
        <f t="shared" si="2"/>
        <v>171.2</v>
      </c>
      <c r="Y31" s="81">
        <f t="shared" si="2"/>
        <v>366.4</v>
      </c>
      <c r="Z31" s="81">
        <f t="shared" si="2"/>
        <v>353.2</v>
      </c>
      <c r="AA31" s="81">
        <f t="shared" si="2"/>
        <v>339.7</v>
      </c>
      <c r="AB31" s="81">
        <f t="shared" si="2"/>
        <v>692.9</v>
      </c>
      <c r="AC31" s="81">
        <f t="shared" si="2"/>
        <v>2791.2</v>
      </c>
      <c r="AD31" s="81">
        <f t="shared" si="2"/>
        <v>2752.1</v>
      </c>
      <c r="AE31" s="81">
        <f t="shared" si="2"/>
        <v>5543.3</v>
      </c>
    </row>
    <row r="32" spans="1:32" x14ac:dyDescent="0.3">
      <c r="A32" s="90" t="str">
        <f t="shared" si="3"/>
        <v>40-44</v>
      </c>
      <c r="B32" s="81">
        <f t="shared" si="4"/>
        <v>204.9</v>
      </c>
      <c r="C32" s="81">
        <f t="shared" si="2"/>
        <v>222.8</v>
      </c>
      <c r="D32" s="81">
        <f t="shared" si="2"/>
        <v>427.7</v>
      </c>
      <c r="E32" s="81">
        <f t="shared" si="2"/>
        <v>105.7</v>
      </c>
      <c r="F32" s="81">
        <f t="shared" si="2"/>
        <v>114</v>
      </c>
      <c r="G32" s="81">
        <f t="shared" si="2"/>
        <v>219.7</v>
      </c>
      <c r="H32" s="81">
        <f t="shared" si="2"/>
        <v>751.6</v>
      </c>
      <c r="I32" s="81">
        <f t="shared" si="2"/>
        <v>738</v>
      </c>
      <c r="J32" s="81">
        <f t="shared" si="2"/>
        <v>1489.6</v>
      </c>
      <c r="K32" s="81">
        <f t="shared" si="2"/>
        <v>434.4</v>
      </c>
      <c r="L32" s="81">
        <f t="shared" si="2"/>
        <v>451.7</v>
      </c>
      <c r="M32" s="81">
        <f t="shared" si="2"/>
        <v>886.1</v>
      </c>
      <c r="N32" s="81">
        <f t="shared" si="2"/>
        <v>211.7</v>
      </c>
      <c r="O32" s="81">
        <f t="shared" si="2"/>
        <v>202.4</v>
      </c>
      <c r="P32" s="81">
        <f t="shared" si="2"/>
        <v>414.1</v>
      </c>
      <c r="Q32" s="81">
        <f t="shared" si="2"/>
        <v>214.6</v>
      </c>
      <c r="R32" s="81">
        <f t="shared" si="2"/>
        <v>192.4</v>
      </c>
      <c r="S32" s="81">
        <f t="shared" si="2"/>
        <v>407</v>
      </c>
      <c r="T32" s="81">
        <f t="shared" si="2"/>
        <v>52.1</v>
      </c>
      <c r="U32" s="81">
        <f t="shared" si="2"/>
        <v>46.5</v>
      </c>
      <c r="V32" s="81">
        <f t="shared" si="2"/>
        <v>98.7</v>
      </c>
      <c r="W32" s="81">
        <f t="shared" si="2"/>
        <v>174.3</v>
      </c>
      <c r="X32" s="81">
        <f t="shared" si="2"/>
        <v>147.4</v>
      </c>
      <c r="Y32" s="81">
        <f t="shared" si="2"/>
        <v>321.7</v>
      </c>
      <c r="Z32" s="81">
        <f t="shared" si="2"/>
        <v>329.9</v>
      </c>
      <c r="AA32" s="81">
        <f t="shared" si="2"/>
        <v>318.3</v>
      </c>
      <c r="AB32" s="81">
        <f t="shared" si="2"/>
        <v>648.20000000000005</v>
      </c>
      <c r="AC32" s="81">
        <f t="shared" si="2"/>
        <v>2479.3000000000002</v>
      </c>
      <c r="AD32" s="81">
        <f t="shared" si="2"/>
        <v>2433.6</v>
      </c>
      <c r="AE32" s="81">
        <f t="shared" si="2"/>
        <v>4912.8</v>
      </c>
    </row>
    <row r="33" spans="1:31" x14ac:dyDescent="0.3">
      <c r="A33" s="90" t="str">
        <f t="shared" si="3"/>
        <v>45-49</v>
      </c>
      <c r="B33" s="81">
        <f t="shared" si="4"/>
        <v>160.19999999999999</v>
      </c>
      <c r="C33" s="81">
        <f t="shared" si="2"/>
        <v>175.8</v>
      </c>
      <c r="D33" s="81">
        <f t="shared" si="2"/>
        <v>336</v>
      </c>
      <c r="E33" s="81">
        <f t="shared" si="2"/>
        <v>79.8</v>
      </c>
      <c r="F33" s="81">
        <f t="shared" si="2"/>
        <v>89.1</v>
      </c>
      <c r="G33" s="81">
        <f t="shared" si="2"/>
        <v>168.8</v>
      </c>
      <c r="H33" s="81">
        <f t="shared" si="2"/>
        <v>576.9</v>
      </c>
      <c r="I33" s="81">
        <f t="shared" si="2"/>
        <v>531.1</v>
      </c>
      <c r="J33" s="81">
        <f t="shared" si="2"/>
        <v>1108</v>
      </c>
      <c r="K33" s="81">
        <f t="shared" si="2"/>
        <v>302.7</v>
      </c>
      <c r="L33" s="81">
        <f t="shared" ref="C33:AE41" si="5">ROUND(L12/1000,1)</f>
        <v>333.4</v>
      </c>
      <c r="M33" s="81">
        <f t="shared" si="5"/>
        <v>636.1</v>
      </c>
      <c r="N33" s="81">
        <f t="shared" si="5"/>
        <v>155.5</v>
      </c>
      <c r="O33" s="81">
        <f t="shared" si="5"/>
        <v>169.4</v>
      </c>
      <c r="P33" s="81">
        <f t="shared" si="5"/>
        <v>324.89999999999998</v>
      </c>
      <c r="Q33" s="81">
        <f t="shared" si="5"/>
        <v>153.9</v>
      </c>
      <c r="R33" s="81">
        <f t="shared" si="5"/>
        <v>144.9</v>
      </c>
      <c r="S33" s="81">
        <f t="shared" si="5"/>
        <v>298.8</v>
      </c>
      <c r="T33" s="81">
        <f t="shared" si="5"/>
        <v>40</v>
      </c>
      <c r="U33" s="81">
        <f t="shared" si="5"/>
        <v>35.4</v>
      </c>
      <c r="V33" s="81">
        <f t="shared" si="5"/>
        <v>75.400000000000006</v>
      </c>
      <c r="W33" s="81">
        <f t="shared" si="5"/>
        <v>134.80000000000001</v>
      </c>
      <c r="X33" s="81">
        <f t="shared" si="5"/>
        <v>113.9</v>
      </c>
      <c r="Y33" s="81">
        <f>ROUND(Y12/1000,1)</f>
        <v>248.7</v>
      </c>
      <c r="Z33" s="81">
        <f t="shared" si="5"/>
        <v>254.3</v>
      </c>
      <c r="AA33" s="81">
        <f t="shared" si="5"/>
        <v>247.4</v>
      </c>
      <c r="AB33" s="81">
        <f t="shared" si="5"/>
        <v>501.7</v>
      </c>
      <c r="AC33" s="81">
        <f t="shared" si="5"/>
        <v>1858.1</v>
      </c>
      <c r="AD33" s="81">
        <f t="shared" si="5"/>
        <v>1840.4</v>
      </c>
      <c r="AE33" s="81">
        <f t="shared" si="5"/>
        <v>3698.5</v>
      </c>
    </row>
    <row r="34" spans="1:31" x14ac:dyDescent="0.3">
      <c r="A34" s="90" t="str">
        <f t="shared" si="3"/>
        <v>50-54</v>
      </c>
      <c r="B34" s="81">
        <f t="shared" si="4"/>
        <v>134.9</v>
      </c>
      <c r="C34" s="81">
        <f t="shared" si="5"/>
        <v>167</v>
      </c>
      <c r="D34" s="81">
        <f t="shared" si="5"/>
        <v>301.89999999999998</v>
      </c>
      <c r="E34" s="81">
        <f t="shared" si="5"/>
        <v>67</v>
      </c>
      <c r="F34" s="81">
        <f t="shared" si="5"/>
        <v>80.599999999999994</v>
      </c>
      <c r="G34" s="81">
        <f t="shared" si="5"/>
        <v>147.5</v>
      </c>
      <c r="H34" s="81">
        <f t="shared" si="5"/>
        <v>473.3</v>
      </c>
      <c r="I34" s="81">
        <f t="shared" si="5"/>
        <v>411.6</v>
      </c>
      <c r="J34" s="81">
        <f t="shared" si="5"/>
        <v>884.9</v>
      </c>
      <c r="K34" s="81">
        <f t="shared" si="5"/>
        <v>243.9</v>
      </c>
      <c r="L34" s="81">
        <f t="shared" si="5"/>
        <v>289.10000000000002</v>
      </c>
      <c r="M34" s="81">
        <f t="shared" si="5"/>
        <v>533</v>
      </c>
      <c r="N34" s="81">
        <f t="shared" si="5"/>
        <v>121.6</v>
      </c>
      <c r="O34" s="81">
        <f t="shared" si="5"/>
        <v>154.1</v>
      </c>
      <c r="P34" s="81">
        <f t="shared" si="5"/>
        <v>275.60000000000002</v>
      </c>
      <c r="Q34" s="81">
        <f t="shared" si="5"/>
        <v>117.6</v>
      </c>
      <c r="R34" s="81">
        <f t="shared" si="5"/>
        <v>125.2</v>
      </c>
      <c r="S34" s="81">
        <f t="shared" si="5"/>
        <v>242.8</v>
      </c>
      <c r="T34" s="81">
        <f t="shared" si="5"/>
        <v>32.700000000000003</v>
      </c>
      <c r="U34" s="81">
        <f t="shared" si="5"/>
        <v>31.8</v>
      </c>
      <c r="V34" s="81">
        <f t="shared" si="5"/>
        <v>64.5</v>
      </c>
      <c r="W34" s="81">
        <f t="shared" si="5"/>
        <v>107.6</v>
      </c>
      <c r="X34" s="81">
        <f t="shared" si="5"/>
        <v>100.3</v>
      </c>
      <c r="Y34" s="81">
        <f t="shared" si="5"/>
        <v>207.9</v>
      </c>
      <c r="Z34" s="81">
        <f t="shared" si="5"/>
        <v>218.1</v>
      </c>
      <c r="AA34" s="81">
        <f t="shared" si="5"/>
        <v>215.1</v>
      </c>
      <c r="AB34" s="81">
        <f t="shared" si="5"/>
        <v>433.2</v>
      </c>
      <c r="AC34" s="81">
        <f t="shared" si="5"/>
        <v>1516.7</v>
      </c>
      <c r="AD34" s="81">
        <f t="shared" si="5"/>
        <v>1574.7</v>
      </c>
      <c r="AE34" s="81">
        <f t="shared" si="5"/>
        <v>3091.4</v>
      </c>
    </row>
    <row r="35" spans="1:31" x14ac:dyDescent="0.3">
      <c r="A35" s="90" t="str">
        <f t="shared" si="3"/>
        <v>55-59</v>
      </c>
      <c r="B35" s="81">
        <f t="shared" si="4"/>
        <v>107</v>
      </c>
      <c r="C35" s="81">
        <f t="shared" si="5"/>
        <v>155.19999999999999</v>
      </c>
      <c r="D35" s="81">
        <f t="shared" si="5"/>
        <v>262.10000000000002</v>
      </c>
      <c r="E35" s="81">
        <f t="shared" si="5"/>
        <v>54.3</v>
      </c>
      <c r="F35" s="81">
        <f t="shared" si="5"/>
        <v>72.5</v>
      </c>
      <c r="G35" s="81">
        <f t="shared" si="5"/>
        <v>126.8</v>
      </c>
      <c r="H35" s="81">
        <f t="shared" si="5"/>
        <v>355.4</v>
      </c>
      <c r="I35" s="81">
        <f t="shared" si="5"/>
        <v>335.6</v>
      </c>
      <c r="J35" s="81">
        <f t="shared" si="5"/>
        <v>691.1</v>
      </c>
      <c r="K35" s="81">
        <f t="shared" si="5"/>
        <v>176.8</v>
      </c>
      <c r="L35" s="81">
        <f t="shared" si="5"/>
        <v>243.7</v>
      </c>
      <c r="M35" s="81">
        <f t="shared" si="5"/>
        <v>420.5</v>
      </c>
      <c r="N35" s="81">
        <f t="shared" si="5"/>
        <v>92</v>
      </c>
      <c r="O35" s="81">
        <f t="shared" si="5"/>
        <v>127.6</v>
      </c>
      <c r="P35" s="81">
        <f t="shared" si="5"/>
        <v>219.6</v>
      </c>
      <c r="Q35" s="81">
        <f t="shared" si="5"/>
        <v>86.8</v>
      </c>
      <c r="R35" s="81">
        <f t="shared" si="5"/>
        <v>104.4</v>
      </c>
      <c r="S35" s="81">
        <f t="shared" si="5"/>
        <v>191.2</v>
      </c>
      <c r="T35" s="81">
        <f t="shared" si="5"/>
        <v>26</v>
      </c>
      <c r="U35" s="81">
        <f t="shared" si="5"/>
        <v>28.9</v>
      </c>
      <c r="V35" s="81">
        <f t="shared" si="5"/>
        <v>54.9</v>
      </c>
      <c r="W35" s="81">
        <f t="shared" si="5"/>
        <v>84.8</v>
      </c>
      <c r="X35" s="81">
        <f t="shared" si="5"/>
        <v>84.8</v>
      </c>
      <c r="Y35" s="81">
        <f t="shared" si="5"/>
        <v>169.6</v>
      </c>
      <c r="Z35" s="81">
        <f t="shared" si="5"/>
        <v>177.4</v>
      </c>
      <c r="AA35" s="81">
        <f t="shared" si="5"/>
        <v>194.4</v>
      </c>
      <c r="AB35" s="81">
        <f t="shared" si="5"/>
        <v>371.8</v>
      </c>
      <c r="AC35" s="81">
        <f t="shared" si="5"/>
        <v>1160.5999999999999</v>
      </c>
      <c r="AD35" s="81">
        <f t="shared" si="5"/>
        <v>1347.1</v>
      </c>
      <c r="AE35" s="81">
        <f t="shared" si="5"/>
        <v>2507.6</v>
      </c>
    </row>
    <row r="36" spans="1:31" x14ac:dyDescent="0.3">
      <c r="A36" s="90" t="str">
        <f t="shared" si="3"/>
        <v>60-64</v>
      </c>
      <c r="B36" s="81">
        <f t="shared" si="4"/>
        <v>93.1</v>
      </c>
      <c r="C36" s="81">
        <f t="shared" si="5"/>
        <v>152</v>
      </c>
      <c r="D36" s="81">
        <f t="shared" si="5"/>
        <v>245.1</v>
      </c>
      <c r="E36" s="81">
        <f t="shared" si="5"/>
        <v>46.1</v>
      </c>
      <c r="F36" s="81">
        <f t="shared" si="5"/>
        <v>65.3</v>
      </c>
      <c r="G36" s="81">
        <f t="shared" si="5"/>
        <v>111.4</v>
      </c>
      <c r="H36" s="81">
        <f t="shared" si="5"/>
        <v>288.10000000000002</v>
      </c>
      <c r="I36" s="81">
        <f t="shared" si="5"/>
        <v>287.8</v>
      </c>
      <c r="J36" s="81">
        <f t="shared" si="5"/>
        <v>575.9</v>
      </c>
      <c r="K36" s="81">
        <f t="shared" si="5"/>
        <v>147</v>
      </c>
      <c r="L36" s="81">
        <f t="shared" si="5"/>
        <v>228.5</v>
      </c>
      <c r="M36" s="81">
        <f t="shared" si="5"/>
        <v>375.6</v>
      </c>
      <c r="N36" s="81">
        <f t="shared" si="5"/>
        <v>72.900000000000006</v>
      </c>
      <c r="O36" s="81">
        <f t="shared" si="5"/>
        <v>118.9</v>
      </c>
      <c r="P36" s="81">
        <f t="shared" si="5"/>
        <v>191.8</v>
      </c>
      <c r="Q36" s="81">
        <f t="shared" si="5"/>
        <v>70.7</v>
      </c>
      <c r="R36" s="81">
        <f t="shared" si="5"/>
        <v>90.6</v>
      </c>
      <c r="S36" s="81">
        <f t="shared" si="5"/>
        <v>161.30000000000001</v>
      </c>
      <c r="T36" s="81">
        <f t="shared" si="5"/>
        <v>20.7</v>
      </c>
      <c r="U36" s="81">
        <f t="shared" si="5"/>
        <v>25.8</v>
      </c>
      <c r="V36" s="81">
        <f t="shared" si="5"/>
        <v>46.6</v>
      </c>
      <c r="W36" s="81">
        <f t="shared" si="5"/>
        <v>71.3</v>
      </c>
      <c r="X36" s="81">
        <f t="shared" si="5"/>
        <v>73.400000000000006</v>
      </c>
      <c r="Y36" s="81">
        <f t="shared" si="5"/>
        <v>144.69999999999999</v>
      </c>
      <c r="Z36" s="81">
        <f t="shared" si="5"/>
        <v>145.80000000000001</v>
      </c>
      <c r="AA36" s="81">
        <f t="shared" si="5"/>
        <v>170.1</v>
      </c>
      <c r="AB36" s="81">
        <f t="shared" si="5"/>
        <v>315.89999999999998</v>
      </c>
      <c r="AC36" s="81">
        <f t="shared" si="5"/>
        <v>955.6</v>
      </c>
      <c r="AD36" s="81">
        <f t="shared" si="5"/>
        <v>1212.5</v>
      </c>
      <c r="AE36" s="81">
        <f t="shared" si="5"/>
        <v>2168.1</v>
      </c>
    </row>
    <row r="37" spans="1:31" x14ac:dyDescent="0.3">
      <c r="A37" s="90" t="str">
        <f t="shared" si="3"/>
        <v>65-69</v>
      </c>
      <c r="B37" s="81">
        <f t="shared" si="4"/>
        <v>78.900000000000006</v>
      </c>
      <c r="C37" s="81">
        <f t="shared" si="5"/>
        <v>139.69999999999999</v>
      </c>
      <c r="D37" s="81">
        <f t="shared" si="5"/>
        <v>218.7</v>
      </c>
      <c r="E37" s="81">
        <f t="shared" si="5"/>
        <v>35.9</v>
      </c>
      <c r="F37" s="81">
        <f t="shared" si="5"/>
        <v>53.6</v>
      </c>
      <c r="G37" s="81">
        <f t="shared" si="5"/>
        <v>89.5</v>
      </c>
      <c r="H37" s="81">
        <f t="shared" si="5"/>
        <v>222.9</v>
      </c>
      <c r="I37" s="81">
        <f t="shared" si="5"/>
        <v>235.4</v>
      </c>
      <c r="J37" s="81">
        <f t="shared" si="5"/>
        <v>458.3</v>
      </c>
      <c r="K37" s="81">
        <f t="shared" si="5"/>
        <v>112.2</v>
      </c>
      <c r="L37" s="81">
        <f t="shared" si="5"/>
        <v>188.1</v>
      </c>
      <c r="M37" s="81">
        <f t="shared" si="5"/>
        <v>300.39999999999998</v>
      </c>
      <c r="N37" s="81">
        <f t="shared" si="5"/>
        <v>54</v>
      </c>
      <c r="O37" s="81">
        <f t="shared" si="5"/>
        <v>97.7</v>
      </c>
      <c r="P37" s="81">
        <f t="shared" si="5"/>
        <v>151.80000000000001</v>
      </c>
      <c r="Q37" s="81">
        <f t="shared" si="5"/>
        <v>51.8</v>
      </c>
      <c r="R37" s="81">
        <f t="shared" si="5"/>
        <v>68.5</v>
      </c>
      <c r="S37" s="81">
        <f t="shared" si="5"/>
        <v>120.3</v>
      </c>
      <c r="T37" s="81">
        <f t="shared" si="5"/>
        <v>16.5</v>
      </c>
      <c r="U37" s="81">
        <f t="shared" si="5"/>
        <v>22</v>
      </c>
      <c r="V37" s="81">
        <f t="shared" si="5"/>
        <v>38.5</v>
      </c>
      <c r="W37" s="81">
        <f t="shared" si="5"/>
        <v>54</v>
      </c>
      <c r="X37" s="81">
        <f t="shared" si="5"/>
        <v>59.2</v>
      </c>
      <c r="Y37" s="81">
        <f t="shared" si="5"/>
        <v>113.2</v>
      </c>
      <c r="Z37" s="81">
        <f t="shared" si="5"/>
        <v>110.6</v>
      </c>
      <c r="AA37" s="81">
        <f t="shared" si="5"/>
        <v>139.19999999999999</v>
      </c>
      <c r="AB37" s="81">
        <f t="shared" si="5"/>
        <v>249.8</v>
      </c>
      <c r="AC37" s="81">
        <f t="shared" si="5"/>
        <v>736.8</v>
      </c>
      <c r="AD37" s="81">
        <f t="shared" si="5"/>
        <v>1003.6</v>
      </c>
      <c r="AE37" s="81">
        <f t="shared" si="5"/>
        <v>1740.4</v>
      </c>
    </row>
    <row r="38" spans="1:31" x14ac:dyDescent="0.3">
      <c r="A38" s="90" t="str">
        <f t="shared" si="3"/>
        <v>70-74</v>
      </c>
      <c r="B38" s="81">
        <f t="shared" si="4"/>
        <v>60.3</v>
      </c>
      <c r="C38" s="81">
        <f t="shared" si="5"/>
        <v>109.8</v>
      </c>
      <c r="D38" s="81">
        <f t="shared" si="5"/>
        <v>170.1</v>
      </c>
      <c r="E38" s="81">
        <f t="shared" si="5"/>
        <v>25.4</v>
      </c>
      <c r="F38" s="81">
        <f t="shared" si="5"/>
        <v>42.6</v>
      </c>
      <c r="G38" s="81">
        <f t="shared" si="5"/>
        <v>68</v>
      </c>
      <c r="H38" s="81">
        <f t="shared" si="5"/>
        <v>155.4</v>
      </c>
      <c r="I38" s="81">
        <f t="shared" si="5"/>
        <v>175.9</v>
      </c>
      <c r="J38" s="81">
        <f t="shared" si="5"/>
        <v>331.3</v>
      </c>
      <c r="K38" s="81">
        <f t="shared" si="5"/>
        <v>80.400000000000006</v>
      </c>
      <c r="L38" s="81">
        <f t="shared" si="5"/>
        <v>143.1</v>
      </c>
      <c r="M38" s="81">
        <f t="shared" si="5"/>
        <v>223.6</v>
      </c>
      <c r="N38" s="81">
        <f t="shared" si="5"/>
        <v>38.6</v>
      </c>
      <c r="O38" s="81">
        <f t="shared" si="5"/>
        <v>81.599999999999994</v>
      </c>
      <c r="P38" s="81">
        <f t="shared" si="5"/>
        <v>120.2</v>
      </c>
      <c r="Q38" s="81">
        <f t="shared" si="5"/>
        <v>36.299999999999997</v>
      </c>
      <c r="R38" s="81">
        <f t="shared" si="5"/>
        <v>53.3</v>
      </c>
      <c r="S38" s="81">
        <f t="shared" si="5"/>
        <v>89.6</v>
      </c>
      <c r="T38" s="81">
        <f t="shared" si="5"/>
        <v>12.2</v>
      </c>
      <c r="U38" s="81">
        <f t="shared" si="5"/>
        <v>18.100000000000001</v>
      </c>
      <c r="V38" s="81">
        <f t="shared" si="5"/>
        <v>30.3</v>
      </c>
      <c r="W38" s="81">
        <f t="shared" si="5"/>
        <v>33.200000000000003</v>
      </c>
      <c r="X38" s="81">
        <f t="shared" si="5"/>
        <v>44.9</v>
      </c>
      <c r="Y38" s="81">
        <f t="shared" si="5"/>
        <v>78.099999999999994</v>
      </c>
      <c r="Z38" s="81">
        <f t="shared" si="5"/>
        <v>78.5</v>
      </c>
      <c r="AA38" s="81">
        <f t="shared" si="5"/>
        <v>101.8</v>
      </c>
      <c r="AB38" s="81">
        <f t="shared" si="5"/>
        <v>180.3</v>
      </c>
      <c r="AC38" s="81">
        <f t="shared" si="5"/>
        <v>520.29999999999995</v>
      </c>
      <c r="AD38" s="81">
        <f t="shared" si="5"/>
        <v>771.1</v>
      </c>
      <c r="AE38" s="81">
        <f t="shared" si="5"/>
        <v>1291.4000000000001</v>
      </c>
    </row>
    <row r="39" spans="1:31" x14ac:dyDescent="0.3">
      <c r="A39" s="90" t="str">
        <f t="shared" si="3"/>
        <v>70-79</v>
      </c>
      <c r="B39" s="81">
        <f t="shared" si="4"/>
        <v>39.700000000000003</v>
      </c>
      <c r="C39" s="81">
        <f t="shared" si="5"/>
        <v>78.900000000000006</v>
      </c>
      <c r="D39" s="81">
        <f t="shared" si="5"/>
        <v>118.6</v>
      </c>
      <c r="E39" s="81">
        <f t="shared" si="5"/>
        <v>14</v>
      </c>
      <c r="F39" s="81">
        <f t="shared" si="5"/>
        <v>29</v>
      </c>
      <c r="G39" s="81">
        <f t="shared" si="5"/>
        <v>43</v>
      </c>
      <c r="H39" s="81">
        <f t="shared" si="5"/>
        <v>89</v>
      </c>
      <c r="I39" s="81">
        <f t="shared" si="5"/>
        <v>115.8</v>
      </c>
      <c r="J39" s="81">
        <f t="shared" si="5"/>
        <v>204.8</v>
      </c>
      <c r="K39" s="81">
        <f t="shared" si="5"/>
        <v>47.7</v>
      </c>
      <c r="L39" s="81">
        <f t="shared" si="5"/>
        <v>102.2</v>
      </c>
      <c r="M39" s="81">
        <f t="shared" si="5"/>
        <v>149.9</v>
      </c>
      <c r="N39" s="81">
        <f t="shared" si="5"/>
        <v>23</v>
      </c>
      <c r="O39" s="81">
        <f t="shared" si="5"/>
        <v>57.1</v>
      </c>
      <c r="P39" s="81">
        <f t="shared" si="5"/>
        <v>80.099999999999994</v>
      </c>
      <c r="Q39" s="81">
        <f t="shared" si="5"/>
        <v>20.100000000000001</v>
      </c>
      <c r="R39" s="81">
        <f t="shared" si="5"/>
        <v>34.700000000000003</v>
      </c>
      <c r="S39" s="81">
        <f t="shared" si="5"/>
        <v>54.8</v>
      </c>
      <c r="T39" s="81">
        <f t="shared" si="5"/>
        <v>7.2</v>
      </c>
      <c r="U39" s="81">
        <f t="shared" si="5"/>
        <v>13.2</v>
      </c>
      <c r="V39" s="81">
        <f t="shared" si="5"/>
        <v>20.399999999999999</v>
      </c>
      <c r="W39" s="81">
        <f t="shared" si="5"/>
        <v>16.600000000000001</v>
      </c>
      <c r="X39" s="81">
        <f t="shared" si="5"/>
        <v>29.6</v>
      </c>
      <c r="Y39" s="81">
        <f t="shared" si="5"/>
        <v>46.2</v>
      </c>
      <c r="Z39" s="81">
        <f t="shared" si="5"/>
        <v>48.3</v>
      </c>
      <c r="AA39" s="81">
        <f t="shared" si="5"/>
        <v>71.5</v>
      </c>
      <c r="AB39" s="81">
        <f t="shared" si="5"/>
        <v>119.8</v>
      </c>
      <c r="AC39" s="81">
        <f t="shared" si="5"/>
        <v>305.60000000000002</v>
      </c>
      <c r="AD39" s="81">
        <f t="shared" si="5"/>
        <v>532</v>
      </c>
      <c r="AE39" s="81">
        <f t="shared" si="5"/>
        <v>837.6</v>
      </c>
    </row>
    <row r="40" spans="1:31" x14ac:dyDescent="0.3">
      <c r="A40" s="90" t="str">
        <f t="shared" si="3"/>
        <v>80+</v>
      </c>
      <c r="B40" s="81">
        <f t="shared" si="4"/>
        <v>60</v>
      </c>
      <c r="C40" s="81">
        <f t="shared" si="5"/>
        <v>117.7</v>
      </c>
      <c r="D40" s="81">
        <f t="shared" si="5"/>
        <v>177.7</v>
      </c>
      <c r="E40" s="81">
        <f t="shared" si="5"/>
        <v>8.1999999999999993</v>
      </c>
      <c r="F40" s="81">
        <f t="shared" si="5"/>
        <v>27.5</v>
      </c>
      <c r="G40" s="81">
        <f t="shared" si="5"/>
        <v>35.799999999999997</v>
      </c>
      <c r="H40" s="81">
        <f t="shared" si="5"/>
        <v>47</v>
      </c>
      <c r="I40" s="81">
        <f t="shared" si="5"/>
        <v>84.8</v>
      </c>
      <c r="J40" s="81">
        <f t="shared" si="5"/>
        <v>131.80000000000001</v>
      </c>
      <c r="K40" s="81">
        <f t="shared" si="5"/>
        <v>32.1</v>
      </c>
      <c r="L40" s="81">
        <f t="shared" si="5"/>
        <v>78.099999999999994</v>
      </c>
      <c r="M40" s="81">
        <f t="shared" si="5"/>
        <v>110.2</v>
      </c>
      <c r="N40" s="81">
        <f t="shared" si="5"/>
        <v>20</v>
      </c>
      <c r="O40" s="81">
        <f t="shared" si="5"/>
        <v>64.099999999999994</v>
      </c>
      <c r="P40" s="81">
        <f t="shared" si="5"/>
        <v>84.1</v>
      </c>
      <c r="Q40" s="81">
        <f t="shared" si="5"/>
        <v>16.5</v>
      </c>
      <c r="R40" s="81">
        <f t="shared" si="5"/>
        <v>37.6</v>
      </c>
      <c r="S40" s="81">
        <f t="shared" si="5"/>
        <v>54.1</v>
      </c>
      <c r="T40" s="81">
        <f t="shared" si="5"/>
        <v>6</v>
      </c>
      <c r="U40" s="81">
        <f t="shared" si="5"/>
        <v>16.5</v>
      </c>
      <c r="V40" s="81">
        <f t="shared" si="5"/>
        <v>22.4</v>
      </c>
      <c r="W40" s="81">
        <f t="shared" si="5"/>
        <v>6.9</v>
      </c>
      <c r="X40" s="81">
        <f t="shared" si="5"/>
        <v>31.4</v>
      </c>
      <c r="Y40" s="81">
        <f t="shared" si="5"/>
        <v>38.4</v>
      </c>
      <c r="Z40" s="81">
        <f t="shared" si="5"/>
        <v>36.4</v>
      </c>
      <c r="AA40" s="81">
        <f t="shared" si="5"/>
        <v>56.5</v>
      </c>
      <c r="AB40" s="81">
        <f t="shared" si="5"/>
        <v>92.9</v>
      </c>
      <c r="AC40" s="81">
        <f t="shared" si="5"/>
        <v>233.1</v>
      </c>
      <c r="AD40" s="81">
        <f t="shared" si="5"/>
        <v>514.29999999999995</v>
      </c>
      <c r="AE40" s="81">
        <f t="shared" si="5"/>
        <v>747.4</v>
      </c>
    </row>
    <row r="41" spans="1:31" x14ac:dyDescent="0.3">
      <c r="B41" s="81">
        <f t="shared" si="4"/>
        <v>3277.5</v>
      </c>
      <c r="C41" s="81">
        <f t="shared" si="5"/>
        <v>3753.6</v>
      </c>
      <c r="D41" s="81">
        <f t="shared" si="5"/>
        <v>7031.1</v>
      </c>
      <c r="E41" s="81">
        <f t="shared" si="5"/>
        <v>1441.5</v>
      </c>
      <c r="F41" s="81">
        <f t="shared" si="5"/>
        <v>1619.5</v>
      </c>
      <c r="G41" s="81">
        <f t="shared" si="5"/>
        <v>3061</v>
      </c>
      <c r="H41" s="81">
        <f t="shared" si="5"/>
        <v>8263.1</v>
      </c>
      <c r="I41" s="81">
        <f t="shared" si="5"/>
        <v>8032.3</v>
      </c>
      <c r="J41" s="81">
        <f t="shared" si="5"/>
        <v>16295.3</v>
      </c>
      <c r="K41" s="81">
        <f t="shared" si="5"/>
        <v>5902.4</v>
      </c>
      <c r="L41" s="81">
        <f t="shared" si="5"/>
        <v>6380.5</v>
      </c>
      <c r="M41" s="81">
        <f t="shared" si="5"/>
        <v>12282.8</v>
      </c>
      <c r="N41" s="81">
        <f t="shared" si="5"/>
        <v>3059.5</v>
      </c>
      <c r="O41" s="81">
        <f t="shared" si="5"/>
        <v>3299.1</v>
      </c>
      <c r="P41" s="81">
        <f t="shared" si="5"/>
        <v>6358.7</v>
      </c>
      <c r="Q41" s="81">
        <f t="shared" si="5"/>
        <v>2559.1</v>
      </c>
      <c r="R41" s="81">
        <f t="shared" si="5"/>
        <v>2602.6999999999998</v>
      </c>
      <c r="S41" s="81">
        <f t="shared" si="5"/>
        <v>5161.7</v>
      </c>
      <c r="T41" s="81">
        <f t="shared" si="5"/>
        <v>686.4</v>
      </c>
      <c r="U41" s="81">
        <f t="shared" si="5"/>
        <v>695.4</v>
      </c>
      <c r="V41" s="81">
        <f t="shared" si="5"/>
        <v>1381.8</v>
      </c>
      <c r="W41" s="81">
        <f t="shared" si="5"/>
        <v>2161.1</v>
      </c>
      <c r="X41" s="81">
        <f t="shared" si="5"/>
        <v>2066.6999999999998</v>
      </c>
      <c r="Y41" s="81">
        <f t="shared" si="5"/>
        <v>4227.8</v>
      </c>
      <c r="Z41" s="81">
        <f t="shared" si="5"/>
        <v>3860.7</v>
      </c>
      <c r="AA41" s="81">
        <f t="shared" si="5"/>
        <v>3861.5</v>
      </c>
      <c r="AB41" s="81">
        <f t="shared" si="5"/>
        <v>7722.2</v>
      </c>
      <c r="AC41" s="81">
        <f t="shared" si="5"/>
        <v>31211.200000000001</v>
      </c>
      <c r="AD41" s="81">
        <f t="shared" si="5"/>
        <v>32311.200000000001</v>
      </c>
      <c r="AE41" s="81">
        <f t="shared" si="5"/>
        <v>63522.400000000001</v>
      </c>
    </row>
    <row r="42" spans="1:31" x14ac:dyDescent="0.3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</row>
  </sheetData>
  <mergeCells count="10">
    <mergeCell ref="T1:V1"/>
    <mergeCell ref="W1:Y1"/>
    <mergeCell ref="Z1:AB1"/>
    <mergeCell ref="AC1:AE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35"/>
  <sheetViews>
    <sheetView workbookViewId="0">
      <selection activeCell="C3" sqref="C3:K7"/>
    </sheetView>
  </sheetViews>
  <sheetFormatPr defaultColWidth="9.109375" defaultRowHeight="14.4" x14ac:dyDescent="0.3"/>
  <cols>
    <col min="1" max="16384" width="9.109375" style="50"/>
  </cols>
  <sheetData>
    <row r="1" spans="2:12" x14ac:dyDescent="0.3">
      <c r="B1" s="78"/>
      <c r="C1" s="152" t="s">
        <v>64</v>
      </c>
      <c r="D1" s="152"/>
      <c r="E1" s="152"/>
      <c r="F1" s="152"/>
      <c r="G1" s="152"/>
      <c r="H1" s="152"/>
      <c r="I1" s="152"/>
      <c r="J1" s="152"/>
      <c r="K1" s="152"/>
    </row>
    <row r="2" spans="2:12" x14ac:dyDescent="0.3">
      <c r="B2" s="93"/>
      <c r="C2" s="91" t="s">
        <v>41</v>
      </c>
      <c r="D2" s="91" t="s">
        <v>42</v>
      </c>
      <c r="E2" s="91" t="s">
        <v>58</v>
      </c>
      <c r="F2" s="91" t="s">
        <v>43</v>
      </c>
      <c r="G2" s="91" t="s">
        <v>67</v>
      </c>
      <c r="H2" s="91" t="s">
        <v>45</v>
      </c>
      <c r="I2" s="91" t="s">
        <v>46</v>
      </c>
      <c r="J2" s="91" t="s">
        <v>47</v>
      </c>
      <c r="K2" s="91" t="s">
        <v>48</v>
      </c>
    </row>
    <row r="3" spans="2:12" x14ac:dyDescent="0.3">
      <c r="B3" s="93" t="s">
        <v>61</v>
      </c>
      <c r="C3" s="126">
        <v>3.23</v>
      </c>
      <c r="D3" s="126">
        <v>2.82</v>
      </c>
      <c r="E3" s="126">
        <v>2.2799999999999998</v>
      </c>
      <c r="F3" s="126">
        <v>2.99</v>
      </c>
      <c r="G3" s="126">
        <v>3.26</v>
      </c>
      <c r="H3" s="126">
        <v>2.88</v>
      </c>
      <c r="I3" s="126">
        <v>3.07</v>
      </c>
      <c r="J3" s="126">
        <v>3.19</v>
      </c>
      <c r="K3" s="126">
        <v>2.34</v>
      </c>
    </row>
    <row r="4" spans="2:12" x14ac:dyDescent="0.3">
      <c r="B4" s="93" t="s">
        <v>62</v>
      </c>
      <c r="C4" s="126">
        <v>3.22</v>
      </c>
      <c r="D4" s="126">
        <v>2.88</v>
      </c>
      <c r="E4" s="126">
        <v>2.34</v>
      </c>
      <c r="F4" s="126">
        <v>2.98</v>
      </c>
      <c r="G4" s="126">
        <v>3.38</v>
      </c>
      <c r="H4" s="126">
        <v>2.96</v>
      </c>
      <c r="I4" s="126">
        <v>3.05</v>
      </c>
      <c r="J4" s="126">
        <v>3.21</v>
      </c>
      <c r="K4" s="126">
        <v>2.4500000000000002</v>
      </c>
    </row>
    <row r="5" spans="2:12" x14ac:dyDescent="0.3">
      <c r="B5" s="93" t="s">
        <v>63</v>
      </c>
      <c r="C5" s="126">
        <v>2.95</v>
      </c>
      <c r="D5" s="126">
        <v>2.5099999999999998</v>
      </c>
      <c r="E5" s="126">
        <v>1.92</v>
      </c>
      <c r="F5" s="126">
        <v>2.59</v>
      </c>
      <c r="G5" s="126">
        <v>3.19</v>
      </c>
      <c r="H5" s="126">
        <v>2.52</v>
      </c>
      <c r="I5" s="126">
        <v>2.83</v>
      </c>
      <c r="J5" s="126">
        <v>2.7</v>
      </c>
      <c r="K5" s="126">
        <v>2.16</v>
      </c>
    </row>
    <row r="6" spans="2:12" x14ac:dyDescent="0.3">
      <c r="B6" s="93" t="s">
        <v>72</v>
      </c>
      <c r="C6" s="126">
        <v>2.74</v>
      </c>
      <c r="D6" s="126">
        <v>2.29</v>
      </c>
      <c r="E6" s="126">
        <v>1.81</v>
      </c>
      <c r="F6" s="126">
        <v>2.44</v>
      </c>
      <c r="G6" s="126">
        <v>3.06</v>
      </c>
      <c r="H6" s="126">
        <v>2.41</v>
      </c>
      <c r="I6" s="126">
        <v>2.73</v>
      </c>
      <c r="J6" s="126">
        <v>2.4900000000000002</v>
      </c>
      <c r="K6" s="126">
        <v>1.87</v>
      </c>
      <c r="L6" s="73"/>
    </row>
    <row r="7" spans="2:12" x14ac:dyDescent="0.3">
      <c r="B7" s="93" t="s">
        <v>130</v>
      </c>
      <c r="C7" s="126">
        <v>2.62</v>
      </c>
      <c r="D7" s="126">
        <v>2.21</v>
      </c>
      <c r="E7" s="126">
        <v>1.74</v>
      </c>
      <c r="F7" s="126">
        <v>2.27</v>
      </c>
      <c r="G7" s="126">
        <v>2.86</v>
      </c>
      <c r="H7" s="126">
        <v>2.25</v>
      </c>
      <c r="I7" s="126">
        <v>2.61</v>
      </c>
      <c r="J7" s="126">
        <v>2.34</v>
      </c>
      <c r="K7" s="126">
        <v>1.77</v>
      </c>
    </row>
    <row r="26" spans="3:11" x14ac:dyDescent="0.3">
      <c r="C26" s="73"/>
      <c r="D26" s="73"/>
      <c r="E26" s="73"/>
      <c r="F26" s="73"/>
      <c r="G26" s="73"/>
      <c r="H26" s="73"/>
      <c r="I26" s="73"/>
      <c r="J26" s="73"/>
      <c r="K26" s="73"/>
    </row>
    <row r="27" spans="3:11" x14ac:dyDescent="0.3">
      <c r="C27" s="73"/>
      <c r="D27" s="73"/>
      <c r="E27" s="73"/>
      <c r="F27" s="73"/>
      <c r="G27" s="73"/>
      <c r="H27" s="73"/>
      <c r="I27" s="73"/>
      <c r="J27" s="73"/>
      <c r="K27" s="73"/>
    </row>
    <row r="28" spans="3:11" x14ac:dyDescent="0.3">
      <c r="C28" s="73"/>
      <c r="D28" s="73"/>
      <c r="E28" s="73"/>
      <c r="F28" s="73"/>
      <c r="G28" s="73"/>
      <c r="H28" s="73"/>
      <c r="I28" s="73"/>
      <c r="J28" s="73"/>
      <c r="K28" s="73"/>
    </row>
    <row r="29" spans="3:11" x14ac:dyDescent="0.3">
      <c r="C29" s="73"/>
      <c r="D29" s="73"/>
      <c r="E29" s="73"/>
      <c r="F29" s="73"/>
      <c r="G29" s="73"/>
      <c r="H29" s="73"/>
      <c r="I29" s="73"/>
      <c r="J29" s="73"/>
      <c r="K29" s="73"/>
    </row>
    <row r="32" spans="3:11" x14ac:dyDescent="0.3">
      <c r="C32" s="74"/>
      <c r="D32" s="74"/>
      <c r="E32" s="74"/>
      <c r="F32" s="74"/>
      <c r="G32" s="74"/>
      <c r="H32" s="74"/>
      <c r="I32" s="74"/>
      <c r="J32" s="74"/>
      <c r="K32" s="74"/>
    </row>
    <row r="33" spans="3:11" x14ac:dyDescent="0.3">
      <c r="C33" s="74"/>
      <c r="D33" s="74"/>
      <c r="E33" s="74"/>
      <c r="F33" s="74"/>
      <c r="G33" s="74"/>
      <c r="H33" s="74"/>
      <c r="I33" s="74"/>
      <c r="J33" s="74"/>
      <c r="K33" s="74"/>
    </row>
    <row r="34" spans="3:11" x14ac:dyDescent="0.3">
      <c r="C34" s="74"/>
      <c r="D34" s="74"/>
      <c r="E34" s="74"/>
      <c r="F34" s="74"/>
      <c r="G34" s="74"/>
      <c r="H34" s="74"/>
      <c r="I34" s="74"/>
      <c r="J34" s="74"/>
      <c r="K34" s="74"/>
    </row>
    <row r="35" spans="3:11" x14ac:dyDescent="0.3">
      <c r="C35" s="74"/>
      <c r="D35" s="74"/>
      <c r="E35" s="74"/>
      <c r="F35" s="74"/>
      <c r="G35" s="74"/>
      <c r="H35" s="74"/>
      <c r="I35" s="74"/>
      <c r="J35" s="74"/>
      <c r="K35" s="74"/>
    </row>
  </sheetData>
  <mergeCells count="1">
    <mergeCell ref="C1:K1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K17"/>
  <sheetViews>
    <sheetView workbookViewId="0">
      <selection activeCell="C12" sqref="C12:K16"/>
    </sheetView>
  </sheetViews>
  <sheetFormatPr defaultColWidth="9.109375" defaultRowHeight="14.4" x14ac:dyDescent="0.3"/>
  <cols>
    <col min="1" max="16384" width="9.109375" style="50"/>
  </cols>
  <sheetData>
    <row r="2" spans="2:11" x14ac:dyDescent="0.3">
      <c r="B2" s="83" t="s">
        <v>65</v>
      </c>
      <c r="C2" s="78"/>
      <c r="D2" s="78"/>
      <c r="E2" s="78"/>
      <c r="F2" s="78"/>
      <c r="G2" s="78"/>
      <c r="H2" s="78"/>
      <c r="I2" s="78"/>
      <c r="J2" s="78"/>
      <c r="K2" s="78"/>
    </row>
    <row r="3" spans="2:11" x14ac:dyDescent="0.3">
      <c r="B3" s="83"/>
      <c r="C3" s="78"/>
      <c r="D3" s="78"/>
      <c r="E3" s="78"/>
      <c r="F3" s="78"/>
      <c r="G3" s="78"/>
      <c r="H3" s="78"/>
      <c r="I3" s="78"/>
      <c r="J3" s="78"/>
      <c r="K3" s="78"/>
    </row>
    <row r="4" spans="2:11" x14ac:dyDescent="0.3">
      <c r="B4" s="91"/>
      <c r="C4" s="91" t="s">
        <v>41</v>
      </c>
      <c r="D4" s="91" t="s">
        <v>42</v>
      </c>
      <c r="E4" s="91" t="s">
        <v>58</v>
      </c>
      <c r="F4" s="91" t="s">
        <v>43</v>
      </c>
      <c r="G4" s="91" t="s">
        <v>67</v>
      </c>
      <c r="H4" s="91" t="s">
        <v>45</v>
      </c>
      <c r="I4" s="91" t="s">
        <v>46</v>
      </c>
      <c r="J4" s="91" t="s">
        <v>47</v>
      </c>
      <c r="K4" s="91" t="s">
        <v>48</v>
      </c>
    </row>
    <row r="5" spans="2:11" x14ac:dyDescent="0.3">
      <c r="B5" s="91" t="s">
        <v>61</v>
      </c>
      <c r="C5" s="92">
        <v>51.7</v>
      </c>
      <c r="D5" s="92">
        <v>43.2</v>
      </c>
      <c r="E5" s="92">
        <v>54.9</v>
      </c>
      <c r="F5" s="92">
        <v>45.8</v>
      </c>
      <c r="G5" s="92">
        <v>53.1</v>
      </c>
      <c r="H5" s="92">
        <v>51</v>
      </c>
      <c r="I5" s="92">
        <v>50</v>
      </c>
      <c r="J5" s="92">
        <v>45.9</v>
      </c>
      <c r="K5" s="92">
        <v>58.5</v>
      </c>
    </row>
    <row r="6" spans="2:11" x14ac:dyDescent="0.3">
      <c r="B6" s="91" t="s">
        <v>62</v>
      </c>
      <c r="C6" s="92">
        <v>54.6</v>
      </c>
      <c r="D6" s="92">
        <v>46.5</v>
      </c>
      <c r="E6" s="92">
        <v>57.6</v>
      </c>
      <c r="F6" s="92">
        <v>49.1</v>
      </c>
      <c r="G6" s="92">
        <v>55.2</v>
      </c>
      <c r="H6" s="92">
        <v>54</v>
      </c>
      <c r="I6" s="92">
        <v>51.8</v>
      </c>
      <c r="J6" s="92">
        <v>49.4</v>
      </c>
      <c r="K6" s="92">
        <v>61.6</v>
      </c>
    </row>
    <row r="7" spans="2:11" x14ac:dyDescent="0.3">
      <c r="B7" s="91" t="s">
        <v>63</v>
      </c>
      <c r="C7" s="92">
        <v>60</v>
      </c>
      <c r="D7" s="92">
        <v>54.6</v>
      </c>
      <c r="E7" s="92">
        <v>63.1</v>
      </c>
      <c r="F7" s="92">
        <v>57.2</v>
      </c>
      <c r="G7" s="92">
        <v>60.7</v>
      </c>
      <c r="H7" s="92">
        <v>60.3</v>
      </c>
      <c r="I7" s="92">
        <v>57.9</v>
      </c>
      <c r="J7" s="92">
        <v>57.2</v>
      </c>
      <c r="K7" s="92">
        <v>65.3</v>
      </c>
    </row>
    <row r="8" spans="2:11" x14ac:dyDescent="0.3">
      <c r="B8" s="91" t="s">
        <v>72</v>
      </c>
      <c r="C8" s="92">
        <v>61.3</v>
      </c>
      <c r="D8" s="92">
        <v>56.8</v>
      </c>
      <c r="E8" s="92">
        <v>64.400000000000006</v>
      </c>
      <c r="F8" s="92">
        <v>59.1</v>
      </c>
      <c r="G8" s="92">
        <v>63.2</v>
      </c>
      <c r="H8" s="92">
        <v>62.4</v>
      </c>
      <c r="I8" s="92">
        <v>59.4</v>
      </c>
      <c r="J8" s="92">
        <v>59.2</v>
      </c>
      <c r="K8" s="92">
        <v>66.2</v>
      </c>
    </row>
    <row r="9" spans="2:11" x14ac:dyDescent="0.3">
      <c r="B9" s="91" t="s">
        <v>130</v>
      </c>
      <c r="C9" s="92">
        <v>62.3</v>
      </c>
      <c r="D9" s="92">
        <v>59.2</v>
      </c>
      <c r="E9" s="92">
        <v>66.099999999999994</v>
      </c>
      <c r="F9" s="92">
        <v>60.8</v>
      </c>
      <c r="G9" s="92">
        <v>65.5</v>
      </c>
      <c r="H9" s="92">
        <v>63.9</v>
      </c>
      <c r="I9" s="92">
        <v>60.5</v>
      </c>
      <c r="J9" s="92">
        <v>61.3</v>
      </c>
      <c r="K9" s="92">
        <v>67</v>
      </c>
    </row>
    <row r="10" spans="2:11" x14ac:dyDescent="0.3">
      <c r="B10" s="83" t="s">
        <v>66</v>
      </c>
      <c r="C10" s="72"/>
      <c r="D10" s="72"/>
      <c r="E10" s="72"/>
      <c r="F10" s="72"/>
      <c r="G10" s="72"/>
      <c r="H10" s="72"/>
      <c r="I10" s="72"/>
      <c r="J10" s="72"/>
      <c r="K10" s="72"/>
    </row>
    <row r="11" spans="2:11" x14ac:dyDescent="0.3">
      <c r="B11" s="91"/>
      <c r="C11" s="91" t="s">
        <v>41</v>
      </c>
      <c r="D11" s="91" t="s">
        <v>42</v>
      </c>
      <c r="E11" s="91" t="s">
        <v>58</v>
      </c>
      <c r="F11" s="91" t="s">
        <v>43</v>
      </c>
      <c r="G11" s="91" t="s">
        <v>67</v>
      </c>
      <c r="H11" s="91" t="s">
        <v>45</v>
      </c>
      <c r="I11" s="91" t="s">
        <v>46</v>
      </c>
      <c r="J11" s="91" t="s">
        <v>47</v>
      </c>
      <c r="K11" s="91" t="s">
        <v>48</v>
      </c>
    </row>
    <row r="12" spans="2:11" x14ac:dyDescent="0.3">
      <c r="B12" s="91" t="s">
        <v>61</v>
      </c>
      <c r="C12" s="92">
        <v>56.3</v>
      </c>
      <c r="D12" s="92">
        <v>48.6</v>
      </c>
      <c r="E12" s="92">
        <v>60.1</v>
      </c>
      <c r="F12" s="92">
        <v>51.1</v>
      </c>
      <c r="G12" s="92">
        <v>57.8</v>
      </c>
      <c r="H12" s="92">
        <v>55.6</v>
      </c>
      <c r="I12" s="92">
        <v>55.4</v>
      </c>
      <c r="J12" s="92">
        <v>51.1</v>
      </c>
      <c r="K12" s="92">
        <v>63.2</v>
      </c>
    </row>
    <row r="13" spans="2:11" x14ac:dyDescent="0.3">
      <c r="B13" s="91" t="s">
        <v>62</v>
      </c>
      <c r="C13" s="92">
        <v>59.2</v>
      </c>
      <c r="D13" s="92">
        <v>52.7</v>
      </c>
      <c r="E13" s="92">
        <v>62.8</v>
      </c>
      <c r="F13" s="92">
        <v>54.4</v>
      </c>
      <c r="G13" s="92">
        <v>60</v>
      </c>
      <c r="H13" s="92">
        <v>58.5</v>
      </c>
      <c r="I13" s="92">
        <v>57.9</v>
      </c>
      <c r="J13" s="92">
        <v>54.9</v>
      </c>
      <c r="K13" s="92">
        <v>66.099999999999994</v>
      </c>
    </row>
    <row r="14" spans="2:11" x14ac:dyDescent="0.3">
      <c r="B14" s="91" t="s">
        <v>63</v>
      </c>
      <c r="C14" s="92">
        <v>65.099999999999994</v>
      </c>
      <c r="D14" s="92">
        <v>61.6</v>
      </c>
      <c r="E14" s="92">
        <v>68.599999999999994</v>
      </c>
      <c r="F14" s="92">
        <v>63.4</v>
      </c>
      <c r="G14" s="92">
        <v>66.2</v>
      </c>
      <c r="H14" s="92">
        <v>65.400000000000006</v>
      </c>
      <c r="I14" s="92">
        <v>64.2</v>
      </c>
      <c r="J14" s="92">
        <v>63.5</v>
      </c>
      <c r="K14" s="92">
        <v>70</v>
      </c>
    </row>
    <row r="15" spans="2:11" x14ac:dyDescent="0.3">
      <c r="B15" s="91" t="s">
        <v>72</v>
      </c>
      <c r="C15" s="92">
        <v>66.8</v>
      </c>
      <c r="D15" s="92">
        <v>63.9</v>
      </c>
      <c r="E15" s="92">
        <v>70.2</v>
      </c>
      <c r="F15" s="92">
        <v>65.3</v>
      </c>
      <c r="G15" s="92">
        <v>67.7</v>
      </c>
      <c r="H15" s="92">
        <v>67.5</v>
      </c>
      <c r="I15" s="92">
        <v>66.099999999999994</v>
      </c>
      <c r="J15" s="92">
        <v>65.400000000000006</v>
      </c>
      <c r="K15" s="92">
        <v>71.7</v>
      </c>
    </row>
    <row r="16" spans="2:11" x14ac:dyDescent="0.3">
      <c r="B16" s="91" t="s">
        <v>130</v>
      </c>
      <c r="C16" s="92">
        <v>68.2</v>
      </c>
      <c r="D16" s="92">
        <v>65.7</v>
      </c>
      <c r="E16" s="92">
        <v>71.400000000000006</v>
      </c>
      <c r="F16" s="92">
        <v>66.900000000000006</v>
      </c>
      <c r="G16" s="92">
        <v>69.5</v>
      </c>
      <c r="H16" s="92">
        <v>69.2</v>
      </c>
      <c r="I16" s="92">
        <v>67.400000000000006</v>
      </c>
      <c r="J16" s="92">
        <v>67.099999999999994</v>
      </c>
      <c r="K16" s="92">
        <v>72.8</v>
      </c>
    </row>
    <row r="17" spans="3:11" x14ac:dyDescent="0.3">
      <c r="C17" s="72"/>
      <c r="D17" s="72"/>
      <c r="E17" s="72"/>
      <c r="F17" s="72"/>
      <c r="G17" s="72"/>
      <c r="H17" s="72"/>
      <c r="I17" s="72"/>
      <c r="J17" s="72"/>
      <c r="K17" s="72"/>
    </row>
  </sheetData>
  <pageMargins left="0.7" right="0.7" top="0.75" bottom="0.75" header="0.3" footer="0.3"/>
  <pageSetup paperSize="9" scale="68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5"/>
  <sheetViews>
    <sheetView topLeftCell="H1" zoomScale="99" zoomScaleNormal="99" workbookViewId="0">
      <selection activeCell="B3" sqref="B3:Z12"/>
    </sheetView>
  </sheetViews>
  <sheetFormatPr defaultColWidth="9.109375" defaultRowHeight="14.4" x14ac:dyDescent="0.3"/>
  <cols>
    <col min="1" max="1" width="19.6640625" style="78" customWidth="1"/>
    <col min="2" max="2" width="14.33203125" style="78" customWidth="1"/>
    <col min="3" max="24" width="11.21875" style="78" bestFit="1" customWidth="1"/>
    <col min="25" max="16384" width="9.109375" style="78"/>
  </cols>
  <sheetData>
    <row r="1" spans="1:26" x14ac:dyDescent="0.3">
      <c r="A1" s="93"/>
      <c r="B1" s="157" t="s">
        <v>95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2"/>
    </row>
    <row r="2" spans="1:26" x14ac:dyDescent="0.3">
      <c r="A2" s="93"/>
      <c r="B2" s="91">
        <v>2002</v>
      </c>
      <c r="C2" s="91">
        <v>2003</v>
      </c>
      <c r="D2" s="91">
        <v>2004</v>
      </c>
      <c r="E2" s="91">
        <v>2005</v>
      </c>
      <c r="F2" s="91">
        <v>2006</v>
      </c>
      <c r="G2" s="91">
        <v>2007</v>
      </c>
      <c r="H2" s="91">
        <v>2008</v>
      </c>
      <c r="I2" s="91">
        <v>2009</v>
      </c>
      <c r="J2" s="91">
        <v>2010</v>
      </c>
      <c r="K2" s="91">
        <v>2011</v>
      </c>
      <c r="L2" s="91">
        <v>2012</v>
      </c>
      <c r="M2" s="91">
        <v>2013</v>
      </c>
      <c r="N2" s="91">
        <v>2014</v>
      </c>
      <c r="O2" s="91">
        <v>2015</v>
      </c>
      <c r="P2" s="91">
        <v>2016</v>
      </c>
      <c r="Q2" s="91">
        <v>2017</v>
      </c>
      <c r="R2" s="91">
        <v>2018</v>
      </c>
      <c r="S2" s="91">
        <v>2019</v>
      </c>
      <c r="T2" s="91">
        <v>2020</v>
      </c>
      <c r="U2" s="91">
        <v>2021</v>
      </c>
      <c r="V2" s="91">
        <v>2022</v>
      </c>
      <c r="W2" s="91">
        <v>2023</v>
      </c>
      <c r="X2" s="91">
        <v>2024</v>
      </c>
      <c r="Y2" s="91">
        <v>2025</v>
      </c>
      <c r="Z2" s="91">
        <v>2026</v>
      </c>
    </row>
    <row r="3" spans="1:26" x14ac:dyDescent="0.3">
      <c r="A3" s="93" t="s">
        <v>50</v>
      </c>
      <c r="B3" s="92">
        <v>36.200000000000003</v>
      </c>
      <c r="C3" s="92">
        <v>35.299999999999997</v>
      </c>
      <c r="D3" s="92">
        <v>34.5</v>
      </c>
      <c r="E3" s="92">
        <v>33.9</v>
      </c>
      <c r="F3" s="92">
        <v>33.5</v>
      </c>
      <c r="G3" s="92">
        <v>33.1</v>
      </c>
      <c r="H3" s="92">
        <v>32.799999999999997</v>
      </c>
      <c r="I3" s="92">
        <v>32.5</v>
      </c>
      <c r="J3" s="92">
        <v>32.200000000000003</v>
      </c>
      <c r="K3" s="92">
        <v>32</v>
      </c>
      <c r="L3" s="92">
        <v>31.8</v>
      </c>
      <c r="M3" s="92">
        <v>31.9</v>
      </c>
      <c r="N3" s="92">
        <v>31.9</v>
      </c>
      <c r="O3" s="92">
        <v>32</v>
      </c>
      <c r="P3" s="92">
        <v>31.9</v>
      </c>
      <c r="Q3" s="92">
        <v>31.8</v>
      </c>
      <c r="R3" s="92">
        <v>31.7</v>
      </c>
      <c r="S3" s="92">
        <v>31.6</v>
      </c>
      <c r="T3" s="92">
        <v>31.4</v>
      </c>
      <c r="U3" s="92">
        <v>31.2</v>
      </c>
      <c r="V3" s="92">
        <v>30.9</v>
      </c>
      <c r="W3" s="92">
        <v>30.5</v>
      </c>
      <c r="X3" s="92">
        <v>30.2</v>
      </c>
      <c r="Y3" s="92">
        <v>29.9</v>
      </c>
      <c r="Z3" s="93">
        <v>29.6</v>
      </c>
    </row>
    <row r="4" spans="1:26" x14ac:dyDescent="0.3">
      <c r="A4" s="93" t="s">
        <v>10</v>
      </c>
      <c r="B4" s="92">
        <v>30.8</v>
      </c>
      <c r="C4" s="92">
        <v>30.2</v>
      </c>
      <c r="D4" s="92">
        <v>29.7</v>
      </c>
      <c r="E4" s="92">
        <v>29.4</v>
      </c>
      <c r="F4" s="92">
        <v>29.2</v>
      </c>
      <c r="G4" s="92">
        <v>29.1</v>
      </c>
      <c r="H4" s="92">
        <v>29.1</v>
      </c>
      <c r="I4" s="92">
        <v>29.1</v>
      </c>
      <c r="J4" s="92">
        <v>29.1</v>
      </c>
      <c r="K4" s="92">
        <v>29.1</v>
      </c>
      <c r="L4" s="92">
        <v>29.1</v>
      </c>
      <c r="M4" s="92">
        <v>29.2</v>
      </c>
      <c r="N4" s="92">
        <v>29.2</v>
      </c>
      <c r="O4" s="92">
        <v>29.1</v>
      </c>
      <c r="P4" s="92">
        <v>29</v>
      </c>
      <c r="Q4" s="92">
        <v>28.8</v>
      </c>
      <c r="R4" s="92">
        <v>28.6</v>
      </c>
      <c r="S4" s="92">
        <v>28.4</v>
      </c>
      <c r="T4" s="92">
        <v>28.1</v>
      </c>
      <c r="U4" s="92">
        <v>27.9</v>
      </c>
      <c r="V4" s="92">
        <v>27.5</v>
      </c>
      <c r="W4" s="92">
        <v>27.1</v>
      </c>
      <c r="X4" s="92">
        <v>26.7</v>
      </c>
      <c r="Y4" s="92">
        <v>26.3</v>
      </c>
      <c r="Z4" s="92">
        <v>26</v>
      </c>
    </row>
    <row r="5" spans="1:26" x14ac:dyDescent="0.3">
      <c r="A5" s="93" t="s">
        <v>11</v>
      </c>
      <c r="B5" s="92">
        <v>24.3</v>
      </c>
      <c r="C5" s="92">
        <v>23.8</v>
      </c>
      <c r="D5" s="92">
        <v>23.5</v>
      </c>
      <c r="E5" s="92">
        <v>23.3</v>
      </c>
      <c r="F5" s="92">
        <v>23.2</v>
      </c>
      <c r="G5" s="92">
        <v>23.3</v>
      </c>
      <c r="H5" s="92">
        <v>23.3</v>
      </c>
      <c r="I5" s="92">
        <v>23.3</v>
      </c>
      <c r="J5" s="92">
        <v>23.4</v>
      </c>
      <c r="K5" s="92">
        <v>23.4</v>
      </c>
      <c r="L5" s="92">
        <v>23.6</v>
      </c>
      <c r="M5" s="92">
        <v>23.7</v>
      </c>
      <c r="N5" s="92">
        <v>23.8</v>
      </c>
      <c r="O5" s="92">
        <v>23.8</v>
      </c>
      <c r="P5" s="92">
        <v>23.7</v>
      </c>
      <c r="Q5" s="92">
        <v>23.6</v>
      </c>
      <c r="R5" s="92">
        <v>23.6</v>
      </c>
      <c r="S5" s="92">
        <v>23.5</v>
      </c>
      <c r="T5" s="92">
        <v>23.3</v>
      </c>
      <c r="U5" s="92">
        <v>23.2</v>
      </c>
      <c r="V5" s="92">
        <v>22.9</v>
      </c>
      <c r="W5" s="92">
        <v>22.6</v>
      </c>
      <c r="X5" s="92">
        <v>22.2</v>
      </c>
      <c r="Y5" s="92">
        <v>21.8</v>
      </c>
      <c r="Z5" s="93">
        <v>21.5</v>
      </c>
    </row>
    <row r="6" spans="1:26" x14ac:dyDescent="0.3">
      <c r="A6" s="93" t="s">
        <v>12</v>
      </c>
      <c r="B6" s="92">
        <v>34.9</v>
      </c>
      <c r="C6" s="92">
        <v>34.200000000000003</v>
      </c>
      <c r="D6" s="92">
        <v>33.5</v>
      </c>
      <c r="E6" s="92">
        <v>33.1</v>
      </c>
      <c r="F6" s="92">
        <v>32.700000000000003</v>
      </c>
      <c r="G6" s="92">
        <v>32.4</v>
      </c>
      <c r="H6" s="92">
        <v>32.1</v>
      </c>
      <c r="I6" s="92">
        <v>31.8</v>
      </c>
      <c r="J6" s="92">
        <v>31.6</v>
      </c>
      <c r="K6" s="92">
        <v>31.4</v>
      </c>
      <c r="L6" s="92">
        <v>31.3</v>
      </c>
      <c r="M6" s="92">
        <v>31.2</v>
      </c>
      <c r="N6" s="92">
        <v>31.1</v>
      </c>
      <c r="O6" s="92">
        <v>30.9</v>
      </c>
      <c r="P6" s="92">
        <v>30.7</v>
      </c>
      <c r="Q6" s="92">
        <v>30.4</v>
      </c>
      <c r="R6" s="92">
        <v>30.4</v>
      </c>
      <c r="S6" s="92">
        <v>30.2</v>
      </c>
      <c r="T6" s="92">
        <v>30</v>
      </c>
      <c r="U6" s="92">
        <v>29.8</v>
      </c>
      <c r="V6" s="92">
        <v>29.5</v>
      </c>
      <c r="W6" s="92">
        <v>29</v>
      </c>
      <c r="X6" s="92">
        <v>28.6</v>
      </c>
      <c r="Y6" s="92">
        <v>28.2</v>
      </c>
      <c r="Z6" s="93">
        <v>27.8</v>
      </c>
    </row>
    <row r="7" spans="1:26" x14ac:dyDescent="0.3">
      <c r="A7" s="93" t="s">
        <v>13</v>
      </c>
      <c r="B7" s="92">
        <v>38.799999999999997</v>
      </c>
      <c r="C7" s="92">
        <v>37.799999999999997</v>
      </c>
      <c r="D7" s="92">
        <v>37</v>
      </c>
      <c r="E7" s="92">
        <v>36.4</v>
      </c>
      <c r="F7" s="92">
        <v>35.9</v>
      </c>
      <c r="G7" s="92">
        <v>35.4</v>
      </c>
      <c r="H7" s="92">
        <v>35</v>
      </c>
      <c r="I7" s="92">
        <v>34.5</v>
      </c>
      <c r="J7" s="92">
        <v>34.200000000000003</v>
      </c>
      <c r="K7" s="92">
        <v>33.799999999999997</v>
      </c>
      <c r="L7" s="92">
        <v>33.700000000000003</v>
      </c>
      <c r="M7" s="92">
        <v>33.6</v>
      </c>
      <c r="N7" s="92">
        <v>33.6</v>
      </c>
      <c r="O7" s="92">
        <v>33.6</v>
      </c>
      <c r="P7" s="92">
        <v>33.5</v>
      </c>
      <c r="Q7" s="92">
        <v>33.299999999999997</v>
      </c>
      <c r="R7" s="92">
        <v>33.299999999999997</v>
      </c>
      <c r="S7" s="92">
        <v>33.200000000000003</v>
      </c>
      <c r="T7" s="92">
        <v>33</v>
      </c>
      <c r="U7" s="92">
        <v>32.799999999999997</v>
      </c>
      <c r="V7" s="92">
        <v>32.5</v>
      </c>
      <c r="W7" s="92">
        <v>32.1</v>
      </c>
      <c r="X7" s="92">
        <v>31.8</v>
      </c>
      <c r="Y7" s="92">
        <v>31.4</v>
      </c>
      <c r="Z7" s="92">
        <v>31</v>
      </c>
    </row>
    <row r="8" spans="1:26" x14ac:dyDescent="0.3">
      <c r="A8" s="93" t="s">
        <v>14</v>
      </c>
      <c r="B8" s="92">
        <v>35.700000000000003</v>
      </c>
      <c r="C8" s="92">
        <v>34.799999999999997</v>
      </c>
      <c r="D8" s="92">
        <v>33.9</v>
      </c>
      <c r="E8" s="92">
        <v>33.299999999999997</v>
      </c>
      <c r="F8" s="92">
        <v>32.700000000000003</v>
      </c>
      <c r="G8" s="92">
        <v>32.200000000000003</v>
      </c>
      <c r="H8" s="92">
        <v>31.8</v>
      </c>
      <c r="I8" s="92">
        <v>31.5</v>
      </c>
      <c r="J8" s="92">
        <v>31.2</v>
      </c>
      <c r="K8" s="92">
        <v>31</v>
      </c>
      <c r="L8" s="92">
        <v>30.8</v>
      </c>
      <c r="M8" s="92">
        <v>30.6</v>
      </c>
      <c r="N8" s="92">
        <v>30.4</v>
      </c>
      <c r="O8" s="92">
        <v>30</v>
      </c>
      <c r="P8" s="92">
        <v>29.6</v>
      </c>
      <c r="Q8" s="92">
        <v>29.3</v>
      </c>
      <c r="R8" s="92">
        <v>29.2</v>
      </c>
      <c r="S8" s="92">
        <v>29</v>
      </c>
      <c r="T8" s="92">
        <v>28.8</v>
      </c>
      <c r="U8" s="92">
        <v>28.6</v>
      </c>
      <c r="V8" s="92">
        <v>28.3</v>
      </c>
      <c r="W8" s="92">
        <v>27.8</v>
      </c>
      <c r="X8" s="92">
        <v>27.3</v>
      </c>
      <c r="Y8" s="92">
        <v>26.9</v>
      </c>
      <c r="Z8" s="93">
        <v>26.4</v>
      </c>
    </row>
    <row r="9" spans="1:26" x14ac:dyDescent="0.3">
      <c r="A9" s="93" t="s">
        <v>15</v>
      </c>
      <c r="B9" s="92">
        <v>32.1</v>
      </c>
      <c r="C9" s="92">
        <v>31.4</v>
      </c>
      <c r="D9" s="92">
        <v>31</v>
      </c>
      <c r="E9" s="92">
        <v>30.7</v>
      </c>
      <c r="F9" s="92">
        <v>30.5</v>
      </c>
      <c r="G9" s="92">
        <v>30.2</v>
      </c>
      <c r="H9" s="92">
        <v>30.1</v>
      </c>
      <c r="I9" s="92">
        <v>30</v>
      </c>
      <c r="J9" s="92">
        <v>29.9</v>
      </c>
      <c r="K9" s="92">
        <v>29.8</v>
      </c>
      <c r="L9" s="92">
        <v>29.7</v>
      </c>
      <c r="M9" s="92">
        <v>29.6</v>
      </c>
      <c r="N9" s="92">
        <v>29.6</v>
      </c>
      <c r="O9" s="92">
        <v>29.5</v>
      </c>
      <c r="P9" s="92">
        <v>29.4</v>
      </c>
      <c r="Q9" s="92">
        <v>29.2</v>
      </c>
      <c r="R9" s="92">
        <v>29.1</v>
      </c>
      <c r="S9" s="92">
        <v>29</v>
      </c>
      <c r="T9" s="92">
        <v>28.8</v>
      </c>
      <c r="U9" s="92">
        <v>28.6</v>
      </c>
      <c r="V9" s="92">
        <v>28.4</v>
      </c>
      <c r="W9" s="92">
        <v>28.1</v>
      </c>
      <c r="X9" s="92">
        <v>27.8</v>
      </c>
      <c r="Y9" s="92">
        <v>27.6</v>
      </c>
      <c r="Z9" s="93">
        <v>27.3</v>
      </c>
    </row>
    <row r="10" spans="1:26" x14ac:dyDescent="0.3">
      <c r="A10" s="93" t="s">
        <v>16</v>
      </c>
      <c r="B10" s="92">
        <v>31.2</v>
      </c>
      <c r="C10" s="92">
        <v>30.7</v>
      </c>
      <c r="D10" s="92">
        <v>30.2</v>
      </c>
      <c r="E10" s="92">
        <v>30</v>
      </c>
      <c r="F10" s="92">
        <v>29.9</v>
      </c>
      <c r="G10" s="92">
        <v>29.9</v>
      </c>
      <c r="H10" s="92">
        <v>29.9</v>
      </c>
      <c r="I10" s="92">
        <v>29.9</v>
      </c>
      <c r="J10" s="92">
        <v>29.8</v>
      </c>
      <c r="K10" s="92">
        <v>29.8</v>
      </c>
      <c r="L10" s="92">
        <v>29.8</v>
      </c>
      <c r="M10" s="92">
        <v>29.8</v>
      </c>
      <c r="N10" s="92">
        <v>29.8</v>
      </c>
      <c r="O10" s="92">
        <v>29.7</v>
      </c>
      <c r="P10" s="92">
        <v>29.5</v>
      </c>
      <c r="Q10" s="92">
        <v>29.2</v>
      </c>
      <c r="R10" s="92">
        <v>29</v>
      </c>
      <c r="S10" s="92">
        <v>28.8</v>
      </c>
      <c r="T10" s="92">
        <v>28.4</v>
      </c>
      <c r="U10" s="92">
        <v>28.1</v>
      </c>
      <c r="V10" s="92">
        <v>27.7</v>
      </c>
      <c r="W10" s="92">
        <v>27.2</v>
      </c>
      <c r="X10" s="92">
        <v>26.7</v>
      </c>
      <c r="Y10" s="92">
        <v>26.3</v>
      </c>
      <c r="Z10" s="93">
        <v>25.9</v>
      </c>
    </row>
    <row r="11" spans="1:26" x14ac:dyDescent="0.3">
      <c r="A11" s="93" t="s">
        <v>51</v>
      </c>
      <c r="B11" s="92">
        <v>27.4</v>
      </c>
      <c r="C11" s="92">
        <v>26.8</v>
      </c>
      <c r="D11" s="92">
        <v>26.3</v>
      </c>
      <c r="E11" s="92">
        <v>26</v>
      </c>
      <c r="F11" s="92">
        <v>25.8</v>
      </c>
      <c r="G11" s="92">
        <v>25.6</v>
      </c>
      <c r="H11" s="92">
        <v>25.5</v>
      </c>
      <c r="I11" s="92">
        <v>25.4</v>
      </c>
      <c r="J11" s="92">
        <v>25.4</v>
      </c>
      <c r="K11" s="92">
        <v>25.3</v>
      </c>
      <c r="L11" s="92">
        <v>25.4</v>
      </c>
      <c r="M11" s="92">
        <v>25.4</v>
      </c>
      <c r="N11" s="92">
        <v>25.3</v>
      </c>
      <c r="O11" s="92">
        <v>25.2</v>
      </c>
      <c r="P11" s="92">
        <v>25</v>
      </c>
      <c r="Q11" s="92">
        <v>24.8</v>
      </c>
      <c r="R11" s="92">
        <v>24.6</v>
      </c>
      <c r="S11" s="92">
        <v>24.4</v>
      </c>
      <c r="T11" s="92">
        <v>24.1</v>
      </c>
      <c r="U11" s="92">
        <v>23.8</v>
      </c>
      <c r="V11" s="92">
        <v>23.3</v>
      </c>
      <c r="W11" s="92">
        <v>22.8</v>
      </c>
      <c r="X11" s="92">
        <v>22.3</v>
      </c>
      <c r="Y11" s="92">
        <v>21.9</v>
      </c>
      <c r="Z11" s="93">
        <v>21.5</v>
      </c>
    </row>
    <row r="12" spans="1:26" x14ac:dyDescent="0.3">
      <c r="A12" s="93" t="s">
        <v>94</v>
      </c>
      <c r="B12" s="92">
        <v>32.1</v>
      </c>
      <c r="C12" s="92">
        <v>31.4</v>
      </c>
      <c r="D12" s="92">
        <v>30.7</v>
      </c>
      <c r="E12" s="92">
        <v>30.3</v>
      </c>
      <c r="F12" s="92">
        <v>30</v>
      </c>
      <c r="G12" s="92">
        <v>29.7</v>
      </c>
      <c r="H12" s="92">
        <v>29.5</v>
      </c>
      <c r="I12" s="92">
        <v>29.3</v>
      </c>
      <c r="J12" s="92">
        <v>29.1</v>
      </c>
      <c r="K12" s="92">
        <v>28.9</v>
      </c>
      <c r="L12" s="92">
        <v>28.9</v>
      </c>
      <c r="M12" s="92">
        <v>28.8</v>
      </c>
      <c r="N12" s="92">
        <v>28.8</v>
      </c>
      <c r="O12" s="92">
        <v>28.7</v>
      </c>
      <c r="P12" s="92">
        <v>28.5</v>
      </c>
      <c r="Q12" s="92">
        <v>28.3</v>
      </c>
      <c r="R12" s="92">
        <v>28.2</v>
      </c>
      <c r="S12" s="92">
        <v>28</v>
      </c>
      <c r="T12" s="92">
        <v>27.8</v>
      </c>
      <c r="U12" s="92">
        <v>27.6</v>
      </c>
      <c r="V12" s="92">
        <v>27.2</v>
      </c>
      <c r="W12" s="92">
        <v>26.8</v>
      </c>
      <c r="X12" s="92">
        <v>26.4</v>
      </c>
      <c r="Y12" s="92">
        <v>26</v>
      </c>
      <c r="Z12" s="93">
        <v>25.6</v>
      </c>
    </row>
    <row r="25" spans="2:24" x14ac:dyDescent="0.3"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</row>
    <row r="26" spans="2:24" x14ac:dyDescent="0.3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</row>
    <row r="27" spans="2:24" x14ac:dyDescent="0.3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</row>
    <row r="28" spans="2:24" x14ac:dyDescent="0.3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</row>
    <row r="29" spans="2:24" x14ac:dyDescent="0.3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</row>
    <row r="30" spans="2:24" x14ac:dyDescent="0.3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</row>
    <row r="31" spans="2:24" x14ac:dyDescent="0.3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</row>
    <row r="32" spans="2:24" x14ac:dyDescent="0.3"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</row>
    <row r="33" spans="2:24" x14ac:dyDescent="0.3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</row>
    <row r="34" spans="2:24" x14ac:dyDescent="0.3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</row>
    <row r="35" spans="2:24" x14ac:dyDescent="0.3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</row>
  </sheetData>
  <mergeCells count="1">
    <mergeCell ref="B1:U1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5"/>
  <sheetViews>
    <sheetView topLeftCell="E1" workbookViewId="0">
      <selection activeCell="B3" sqref="B3:Z12"/>
    </sheetView>
  </sheetViews>
  <sheetFormatPr defaultColWidth="9.109375" defaultRowHeight="14.4" x14ac:dyDescent="0.3"/>
  <cols>
    <col min="1" max="1" width="13.33203125" style="50" customWidth="1"/>
    <col min="2" max="2" width="9.109375" style="50" bestFit="1" customWidth="1"/>
    <col min="3" max="20" width="9" style="50" bestFit="1" customWidth="1"/>
    <col min="21" max="16384" width="9.109375" style="50"/>
  </cols>
  <sheetData>
    <row r="1" spans="1:26" ht="21.6" customHeight="1" x14ac:dyDescent="0.3">
      <c r="B1" s="159" t="s">
        <v>93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</row>
    <row r="2" spans="1:26" x14ac:dyDescent="0.3">
      <c r="A2" s="91"/>
      <c r="B2" s="87">
        <v>2002</v>
      </c>
      <c r="C2" s="91">
        <v>2003</v>
      </c>
      <c r="D2" s="91">
        <v>2004</v>
      </c>
      <c r="E2" s="91">
        <v>2005</v>
      </c>
      <c r="F2" s="91">
        <v>2006</v>
      </c>
      <c r="G2" s="91">
        <v>2007</v>
      </c>
      <c r="H2" s="91">
        <v>2008</v>
      </c>
      <c r="I2" s="91">
        <v>2009</v>
      </c>
      <c r="J2" s="91">
        <v>2010</v>
      </c>
      <c r="K2" s="91">
        <v>2011</v>
      </c>
      <c r="L2" s="91">
        <v>2012</v>
      </c>
      <c r="M2" s="91">
        <v>2013</v>
      </c>
      <c r="N2" s="91">
        <v>2014</v>
      </c>
      <c r="O2" s="91">
        <v>2015</v>
      </c>
      <c r="P2" s="91">
        <v>2016</v>
      </c>
      <c r="Q2" s="91">
        <v>2017</v>
      </c>
      <c r="R2" s="91">
        <v>2018</v>
      </c>
      <c r="S2" s="91">
        <v>2019</v>
      </c>
      <c r="T2" s="91">
        <v>2020</v>
      </c>
      <c r="U2" s="91">
        <v>2021</v>
      </c>
      <c r="V2" s="91">
        <v>2022</v>
      </c>
      <c r="W2" s="91">
        <v>2023</v>
      </c>
      <c r="X2" s="91">
        <v>2024</v>
      </c>
      <c r="Y2" s="91">
        <v>2025</v>
      </c>
      <c r="Z2" s="91">
        <v>2026</v>
      </c>
    </row>
    <row r="3" spans="1:26" x14ac:dyDescent="0.3">
      <c r="A3" s="91" t="s">
        <v>50</v>
      </c>
      <c r="B3" s="94">
        <v>10.1</v>
      </c>
      <c r="C3" s="95">
        <v>10.1</v>
      </c>
      <c r="D3" s="95">
        <v>10.199999999999999</v>
      </c>
      <c r="E3" s="95">
        <v>10.199999999999999</v>
      </c>
      <c r="F3" s="95">
        <v>10.199999999999999</v>
      </c>
      <c r="G3" s="95">
        <v>10.3</v>
      </c>
      <c r="H3" s="95">
        <v>10.3</v>
      </c>
      <c r="I3" s="95">
        <v>10.4</v>
      </c>
      <c r="J3" s="95">
        <v>10.5</v>
      </c>
      <c r="K3" s="95">
        <v>10.7</v>
      </c>
      <c r="L3" s="95">
        <v>10.9</v>
      </c>
      <c r="M3" s="95">
        <v>11</v>
      </c>
      <c r="N3" s="95">
        <v>11.2</v>
      </c>
      <c r="O3" s="95">
        <v>11.3</v>
      </c>
      <c r="P3" s="95">
        <v>11.5</v>
      </c>
      <c r="Q3" s="95">
        <v>11.7</v>
      </c>
      <c r="R3" s="95">
        <v>11.9</v>
      </c>
      <c r="S3" s="95">
        <v>12.1</v>
      </c>
      <c r="T3" s="95">
        <v>12.3</v>
      </c>
      <c r="U3" s="92">
        <v>12.4</v>
      </c>
      <c r="V3" s="92">
        <v>12.6</v>
      </c>
      <c r="W3" s="92">
        <v>12.8</v>
      </c>
      <c r="X3" s="92">
        <v>12.9</v>
      </c>
      <c r="Y3" s="92">
        <v>13.1</v>
      </c>
      <c r="Z3" s="1">
        <v>13.2</v>
      </c>
    </row>
    <row r="4" spans="1:26" x14ac:dyDescent="0.3">
      <c r="A4" s="91" t="s">
        <v>10</v>
      </c>
      <c r="B4" s="94">
        <v>8</v>
      </c>
      <c r="C4" s="95">
        <v>8.1</v>
      </c>
      <c r="D4" s="95">
        <v>8.1999999999999993</v>
      </c>
      <c r="E4" s="95">
        <v>8.3000000000000007</v>
      </c>
      <c r="F4" s="95">
        <v>8.5</v>
      </c>
      <c r="G4" s="95">
        <v>8.6</v>
      </c>
      <c r="H4" s="95">
        <v>8.6999999999999993</v>
      </c>
      <c r="I4" s="95">
        <v>8.9</v>
      </c>
      <c r="J4" s="95">
        <v>9</v>
      </c>
      <c r="K4" s="95">
        <v>9.1</v>
      </c>
      <c r="L4" s="95">
        <v>9.1999999999999993</v>
      </c>
      <c r="M4" s="95">
        <v>9.4</v>
      </c>
      <c r="N4" s="95">
        <v>9.5</v>
      </c>
      <c r="O4" s="95">
        <v>9.6999999999999993</v>
      </c>
      <c r="P4" s="95">
        <v>9.9</v>
      </c>
      <c r="Q4" s="95">
        <v>10</v>
      </c>
      <c r="R4" s="95">
        <v>10.199999999999999</v>
      </c>
      <c r="S4" s="95">
        <v>10.3</v>
      </c>
      <c r="T4" s="95">
        <v>10.5</v>
      </c>
      <c r="U4" s="92">
        <v>10.6</v>
      </c>
      <c r="V4" s="92">
        <v>10.7</v>
      </c>
      <c r="W4" s="92">
        <v>10.9</v>
      </c>
      <c r="X4" s="92">
        <v>11.1</v>
      </c>
      <c r="Y4" s="92">
        <v>11.2</v>
      </c>
      <c r="Z4" s="1">
        <v>11.4</v>
      </c>
    </row>
    <row r="5" spans="1:26" x14ac:dyDescent="0.3">
      <c r="A5" s="91" t="s">
        <v>11</v>
      </c>
      <c r="B5" s="94">
        <v>6.7</v>
      </c>
      <c r="C5" s="95">
        <v>6.8</v>
      </c>
      <c r="D5" s="95">
        <v>6.8</v>
      </c>
      <c r="E5" s="95">
        <v>6.9</v>
      </c>
      <c r="F5" s="95">
        <v>7</v>
      </c>
      <c r="G5" s="95">
        <v>7.1</v>
      </c>
      <c r="H5" s="95">
        <v>7.2</v>
      </c>
      <c r="I5" s="95">
        <v>7.2</v>
      </c>
      <c r="J5" s="95">
        <v>7.3</v>
      </c>
      <c r="K5" s="95">
        <v>7.4</v>
      </c>
      <c r="L5" s="95">
        <v>7.6</v>
      </c>
      <c r="M5" s="95">
        <v>7.7</v>
      </c>
      <c r="N5" s="95">
        <v>7.9</v>
      </c>
      <c r="O5" s="95">
        <v>8.1</v>
      </c>
      <c r="P5" s="95">
        <v>8.3000000000000007</v>
      </c>
      <c r="Q5" s="95">
        <v>8.5</v>
      </c>
      <c r="R5" s="95">
        <v>8.6999999999999993</v>
      </c>
      <c r="S5" s="95">
        <v>8.9</v>
      </c>
      <c r="T5" s="95">
        <v>9.1999999999999993</v>
      </c>
      <c r="U5" s="92">
        <v>9.3000000000000007</v>
      </c>
      <c r="V5" s="92">
        <v>9.5</v>
      </c>
      <c r="W5" s="92">
        <v>9.8000000000000007</v>
      </c>
      <c r="X5" s="92">
        <v>10</v>
      </c>
      <c r="Y5" s="92">
        <v>10.199999999999999</v>
      </c>
      <c r="Z5" s="1">
        <v>10.4</v>
      </c>
    </row>
    <row r="6" spans="1:26" x14ac:dyDescent="0.3">
      <c r="A6" s="91" t="s">
        <v>12</v>
      </c>
      <c r="B6" s="94">
        <v>7.6</v>
      </c>
      <c r="C6" s="95">
        <v>7.6</v>
      </c>
      <c r="D6" s="95">
        <v>7.7</v>
      </c>
      <c r="E6" s="95">
        <v>7.7</v>
      </c>
      <c r="F6" s="95">
        <v>7.8</v>
      </c>
      <c r="G6" s="95">
        <v>7.8</v>
      </c>
      <c r="H6" s="95">
        <v>7.9</v>
      </c>
      <c r="I6" s="95">
        <v>8</v>
      </c>
      <c r="J6" s="95">
        <v>8.1</v>
      </c>
      <c r="K6" s="95">
        <v>8.1999999999999993</v>
      </c>
      <c r="L6" s="95">
        <v>8.3000000000000007</v>
      </c>
      <c r="M6" s="95">
        <v>8.3000000000000007</v>
      </c>
      <c r="N6" s="95">
        <v>8.4</v>
      </c>
      <c r="O6" s="95">
        <v>8.5</v>
      </c>
      <c r="P6" s="95">
        <v>8.6</v>
      </c>
      <c r="Q6" s="95">
        <v>8.6999999999999993</v>
      </c>
      <c r="R6" s="95">
        <v>8.8000000000000007</v>
      </c>
      <c r="S6" s="95">
        <v>8.9</v>
      </c>
      <c r="T6" s="95">
        <v>8.9</v>
      </c>
      <c r="U6" s="92">
        <v>9</v>
      </c>
      <c r="V6" s="92">
        <v>9.1</v>
      </c>
      <c r="W6" s="92">
        <v>9.1999999999999993</v>
      </c>
      <c r="X6" s="92">
        <v>9.3000000000000007</v>
      </c>
      <c r="Y6" s="92">
        <v>9.4</v>
      </c>
      <c r="Z6" s="1">
        <v>9.4</v>
      </c>
    </row>
    <row r="7" spans="1:26" x14ac:dyDescent="0.3">
      <c r="A7" s="91" t="s">
        <v>13</v>
      </c>
      <c r="B7" s="94">
        <v>8.4</v>
      </c>
      <c r="C7" s="95">
        <v>8.4</v>
      </c>
      <c r="D7" s="95">
        <v>8.4</v>
      </c>
      <c r="E7" s="95">
        <v>8.3000000000000007</v>
      </c>
      <c r="F7" s="95">
        <v>8.3000000000000007</v>
      </c>
      <c r="G7" s="95">
        <v>8.1999999999999993</v>
      </c>
      <c r="H7" s="95">
        <v>8.1999999999999993</v>
      </c>
      <c r="I7" s="95">
        <v>8.3000000000000007</v>
      </c>
      <c r="J7" s="95">
        <v>8.3000000000000007</v>
      </c>
      <c r="K7" s="95">
        <v>8.4</v>
      </c>
      <c r="L7" s="95">
        <v>8.5</v>
      </c>
      <c r="M7" s="95">
        <v>8.5</v>
      </c>
      <c r="N7" s="95">
        <v>8.6</v>
      </c>
      <c r="O7" s="95">
        <v>8.6999999999999993</v>
      </c>
      <c r="P7" s="95">
        <v>8.8000000000000007</v>
      </c>
      <c r="Q7" s="95">
        <v>8.9</v>
      </c>
      <c r="R7" s="95">
        <v>9</v>
      </c>
      <c r="S7" s="95">
        <v>9.1</v>
      </c>
      <c r="T7" s="95">
        <v>9.1</v>
      </c>
      <c r="U7" s="92">
        <v>9.1999999999999993</v>
      </c>
      <c r="V7" s="92">
        <v>9.3000000000000007</v>
      </c>
      <c r="W7" s="92">
        <v>9.5</v>
      </c>
      <c r="X7" s="92">
        <v>9.6</v>
      </c>
      <c r="Y7" s="92">
        <v>9.6999999999999993</v>
      </c>
      <c r="Z7" s="1">
        <v>9.9</v>
      </c>
    </row>
    <row r="8" spans="1:26" x14ac:dyDescent="0.3">
      <c r="A8" s="91" t="s">
        <v>14</v>
      </c>
      <c r="B8" s="94">
        <v>6.8</v>
      </c>
      <c r="C8" s="95">
        <v>6.9</v>
      </c>
      <c r="D8" s="95">
        <v>6.9</v>
      </c>
      <c r="E8" s="95">
        <v>6.9</v>
      </c>
      <c r="F8" s="95">
        <v>6.9</v>
      </c>
      <c r="G8" s="95">
        <v>6.9</v>
      </c>
      <c r="H8" s="95">
        <v>7</v>
      </c>
      <c r="I8" s="95">
        <v>7</v>
      </c>
      <c r="J8" s="95">
        <v>7.1</v>
      </c>
      <c r="K8" s="95">
        <v>7.2</v>
      </c>
      <c r="L8" s="95">
        <v>7.3</v>
      </c>
      <c r="M8" s="95">
        <v>7.5</v>
      </c>
      <c r="N8" s="95">
        <v>7.6</v>
      </c>
      <c r="O8" s="95">
        <v>7.7</v>
      </c>
      <c r="P8" s="95">
        <v>7.9</v>
      </c>
      <c r="Q8" s="95">
        <v>8</v>
      </c>
      <c r="R8" s="95">
        <v>8.1</v>
      </c>
      <c r="S8" s="95">
        <v>8.1999999999999993</v>
      </c>
      <c r="T8" s="95">
        <v>8.4</v>
      </c>
      <c r="U8" s="92">
        <v>8.5</v>
      </c>
      <c r="V8" s="92">
        <v>8.6</v>
      </c>
      <c r="W8" s="92">
        <v>8.8000000000000007</v>
      </c>
      <c r="X8" s="92">
        <v>9</v>
      </c>
      <c r="Y8" s="92">
        <v>9.1</v>
      </c>
      <c r="Z8" s="1">
        <v>9.3000000000000007</v>
      </c>
    </row>
    <row r="9" spans="1:26" x14ac:dyDescent="0.3">
      <c r="A9" s="91" t="s">
        <v>15</v>
      </c>
      <c r="B9" s="94">
        <v>8.8000000000000007</v>
      </c>
      <c r="C9" s="95">
        <v>8.8000000000000007</v>
      </c>
      <c r="D9" s="95">
        <v>8.9</v>
      </c>
      <c r="E9" s="95">
        <v>8.9</v>
      </c>
      <c r="F9" s="95">
        <v>9</v>
      </c>
      <c r="G9" s="95">
        <v>9.1</v>
      </c>
      <c r="H9" s="95">
        <v>9.1999999999999993</v>
      </c>
      <c r="I9" s="95">
        <v>9.1999999999999993</v>
      </c>
      <c r="J9" s="95">
        <v>9.3000000000000007</v>
      </c>
      <c r="K9" s="95">
        <v>9.4</v>
      </c>
      <c r="L9" s="95">
        <v>9.5</v>
      </c>
      <c r="M9" s="95">
        <v>9.6</v>
      </c>
      <c r="N9" s="95">
        <v>9.8000000000000007</v>
      </c>
      <c r="O9" s="95">
        <v>9.9</v>
      </c>
      <c r="P9" s="95">
        <v>10.1</v>
      </c>
      <c r="Q9" s="95">
        <v>10.3</v>
      </c>
      <c r="R9" s="95">
        <v>10.5</v>
      </c>
      <c r="S9" s="95">
        <v>10.6</v>
      </c>
      <c r="T9" s="95">
        <v>10.8</v>
      </c>
      <c r="U9" s="92">
        <v>10.8</v>
      </c>
      <c r="V9" s="92">
        <v>10.9</v>
      </c>
      <c r="W9" s="92">
        <v>11.1</v>
      </c>
      <c r="X9" s="92">
        <v>11.2</v>
      </c>
      <c r="Y9" s="92">
        <v>11.3</v>
      </c>
      <c r="Z9" s="1">
        <v>11.4</v>
      </c>
    </row>
    <row r="10" spans="1:26" x14ac:dyDescent="0.3">
      <c r="A10" s="91" t="s">
        <v>16</v>
      </c>
      <c r="B10" s="94">
        <v>8.1999999999999993</v>
      </c>
      <c r="C10" s="95">
        <v>8.1999999999999993</v>
      </c>
      <c r="D10" s="95">
        <v>8.1999999999999993</v>
      </c>
      <c r="E10" s="95">
        <v>8.3000000000000007</v>
      </c>
      <c r="F10" s="95">
        <v>8.3000000000000007</v>
      </c>
      <c r="G10" s="95">
        <v>8.3000000000000007</v>
      </c>
      <c r="H10" s="95">
        <v>8.3000000000000007</v>
      </c>
      <c r="I10" s="95">
        <v>8.1999999999999993</v>
      </c>
      <c r="J10" s="95">
        <v>8.1999999999999993</v>
      </c>
      <c r="K10" s="95">
        <v>8.1999999999999993</v>
      </c>
      <c r="L10" s="95">
        <v>8.1999999999999993</v>
      </c>
      <c r="M10" s="95">
        <v>8.3000000000000007</v>
      </c>
      <c r="N10" s="95">
        <v>8.4</v>
      </c>
      <c r="O10" s="95">
        <v>8.5</v>
      </c>
      <c r="P10" s="95">
        <v>8.6</v>
      </c>
      <c r="Q10" s="95">
        <v>8.8000000000000007</v>
      </c>
      <c r="R10" s="95">
        <v>8.9</v>
      </c>
      <c r="S10" s="95">
        <v>9</v>
      </c>
      <c r="T10" s="95">
        <v>9.1999999999999993</v>
      </c>
      <c r="U10" s="92">
        <v>9.3000000000000007</v>
      </c>
      <c r="V10" s="92">
        <v>9.4</v>
      </c>
      <c r="W10" s="92">
        <v>9.6</v>
      </c>
      <c r="X10" s="92">
        <v>9.6999999999999993</v>
      </c>
      <c r="Y10" s="92">
        <v>9.8000000000000007</v>
      </c>
      <c r="Z10" s="1">
        <v>9.9</v>
      </c>
    </row>
    <row r="11" spans="1:26" x14ac:dyDescent="0.3">
      <c r="A11" s="91" t="s">
        <v>51</v>
      </c>
      <c r="B11" s="94">
        <v>8.5</v>
      </c>
      <c r="C11" s="95">
        <v>8.5</v>
      </c>
      <c r="D11" s="95">
        <v>8.5</v>
      </c>
      <c r="E11" s="95">
        <v>8.5</v>
      </c>
      <c r="F11" s="95">
        <v>8.6</v>
      </c>
      <c r="G11" s="95">
        <v>8.6</v>
      </c>
      <c r="H11" s="95">
        <v>8.6999999999999993</v>
      </c>
      <c r="I11" s="95">
        <v>8.6999999999999993</v>
      </c>
      <c r="J11" s="95">
        <v>8.8000000000000007</v>
      </c>
      <c r="K11" s="95">
        <v>8.9</v>
      </c>
      <c r="L11" s="95">
        <v>9</v>
      </c>
      <c r="M11" s="95">
        <v>9.1999999999999993</v>
      </c>
      <c r="N11" s="95">
        <v>9.3000000000000007</v>
      </c>
      <c r="O11" s="95">
        <v>9.5</v>
      </c>
      <c r="P11" s="95">
        <v>9.6999999999999993</v>
      </c>
      <c r="Q11" s="95">
        <v>10</v>
      </c>
      <c r="R11" s="95">
        <v>10.199999999999999</v>
      </c>
      <c r="S11" s="95">
        <v>10.5</v>
      </c>
      <c r="T11" s="95">
        <v>10.8</v>
      </c>
      <c r="U11" s="92">
        <v>11</v>
      </c>
      <c r="V11" s="92">
        <v>11.3</v>
      </c>
      <c r="W11" s="92">
        <v>11.6</v>
      </c>
      <c r="X11" s="92">
        <v>11.9</v>
      </c>
      <c r="Y11" s="92">
        <v>12.2</v>
      </c>
      <c r="Z11" s="1">
        <v>12.4</v>
      </c>
    </row>
    <row r="12" spans="1:26" x14ac:dyDescent="0.3">
      <c r="A12" s="91" t="s">
        <v>94</v>
      </c>
      <c r="B12" s="95">
        <v>8</v>
      </c>
      <c r="C12" s="95">
        <v>8</v>
      </c>
      <c r="D12" s="95">
        <v>8.1</v>
      </c>
      <c r="E12" s="95">
        <v>8.1</v>
      </c>
      <c r="F12" s="95">
        <v>8.1</v>
      </c>
      <c r="G12" s="95">
        <v>8.1999999999999993</v>
      </c>
      <c r="H12" s="95">
        <v>8.1999999999999993</v>
      </c>
      <c r="I12" s="95">
        <v>8.3000000000000007</v>
      </c>
      <c r="J12" s="95">
        <v>8.4</v>
      </c>
      <c r="K12" s="95">
        <v>8.4</v>
      </c>
      <c r="L12" s="95">
        <v>8.6</v>
      </c>
      <c r="M12" s="95">
        <v>8.6999999999999993</v>
      </c>
      <c r="N12" s="95">
        <v>8.8000000000000007</v>
      </c>
      <c r="O12" s="95">
        <v>8.9</v>
      </c>
      <c r="P12" s="95">
        <v>9.1</v>
      </c>
      <c r="Q12" s="95">
        <v>9.1999999999999993</v>
      </c>
      <c r="R12" s="95">
        <v>9.4</v>
      </c>
      <c r="S12" s="95">
        <v>9.5</v>
      </c>
      <c r="T12" s="95">
        <v>9.6999999999999993</v>
      </c>
      <c r="U12" s="92">
        <v>9.8000000000000007</v>
      </c>
      <c r="V12" s="92">
        <v>10</v>
      </c>
      <c r="W12" s="92">
        <v>10.199999999999999</v>
      </c>
      <c r="X12" s="92">
        <v>10.4</v>
      </c>
      <c r="Y12" s="92">
        <v>10.5</v>
      </c>
      <c r="Z12" s="1">
        <v>10.7</v>
      </c>
    </row>
    <row r="13" spans="1:26" x14ac:dyDescent="0.3">
      <c r="T13" s="75"/>
      <c r="U13" s="72"/>
    </row>
    <row r="14" spans="1:26" x14ac:dyDescent="0.3"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</row>
    <row r="15" spans="1:26" x14ac:dyDescent="0.3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26" x14ac:dyDescent="0.3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</row>
    <row r="17" spans="2:24" x14ac:dyDescent="0.3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</row>
    <row r="18" spans="2:24" x14ac:dyDescent="0.3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</row>
    <row r="19" spans="2:24" x14ac:dyDescent="0.3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</row>
    <row r="20" spans="2:24" x14ac:dyDescent="0.3"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</row>
    <row r="21" spans="2:24" x14ac:dyDescent="0.3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</row>
    <row r="22" spans="2:24" x14ac:dyDescent="0.3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</row>
    <row r="23" spans="2:24" x14ac:dyDescent="0.3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</row>
    <row r="25" spans="2:24" x14ac:dyDescent="0.3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</row>
    <row r="26" spans="2:24" x14ac:dyDescent="0.3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</row>
    <row r="27" spans="2:24" x14ac:dyDescent="0.3"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</row>
    <row r="28" spans="2:24" x14ac:dyDescent="0.3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</row>
    <row r="29" spans="2:24" x14ac:dyDescent="0.3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</row>
    <row r="30" spans="2:24" x14ac:dyDescent="0.3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x14ac:dyDescent="0.3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</row>
    <row r="32" spans="2:24" x14ac:dyDescent="0.3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2:24" x14ac:dyDescent="0.3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</row>
    <row r="34" spans="2:24" x14ac:dyDescent="0.3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</row>
    <row r="35" spans="2:24" x14ac:dyDescent="0.3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</row>
  </sheetData>
  <mergeCells count="1">
    <mergeCell ref="B1:U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13"/>
  <sheetViews>
    <sheetView workbookViewId="0">
      <selection activeCell="B3" sqref="B3:U6"/>
    </sheetView>
  </sheetViews>
  <sheetFormatPr defaultColWidth="9.109375" defaultRowHeight="14.4" x14ac:dyDescent="0.3"/>
  <cols>
    <col min="1" max="16384" width="9.109375" style="78"/>
  </cols>
  <sheetData>
    <row r="1" spans="1:46" s="83" customFormat="1" x14ac:dyDescent="0.3">
      <c r="A1" s="91"/>
      <c r="B1" s="139" t="s">
        <v>127</v>
      </c>
      <c r="C1" s="140"/>
      <c r="D1" s="139" t="s">
        <v>41</v>
      </c>
      <c r="E1" s="140"/>
      <c r="F1" s="139" t="s">
        <v>42</v>
      </c>
      <c r="G1" s="140"/>
      <c r="H1" s="139" t="s">
        <v>58</v>
      </c>
      <c r="I1" s="140"/>
      <c r="J1" s="139" t="s">
        <v>43</v>
      </c>
      <c r="K1" s="140"/>
      <c r="L1" s="139" t="s">
        <v>44</v>
      </c>
      <c r="M1" s="140"/>
      <c r="N1" s="139" t="s">
        <v>45</v>
      </c>
      <c r="O1" s="140"/>
      <c r="P1" s="139" t="s">
        <v>46</v>
      </c>
      <c r="Q1" s="140"/>
      <c r="R1" s="139" t="s">
        <v>47</v>
      </c>
      <c r="S1" s="140"/>
      <c r="T1" s="139" t="s">
        <v>48</v>
      </c>
      <c r="U1" s="140"/>
    </row>
    <row r="2" spans="1:46" x14ac:dyDescent="0.3">
      <c r="A2" s="93"/>
      <c r="B2" s="93" t="s">
        <v>21</v>
      </c>
      <c r="C2" s="93" t="s">
        <v>22</v>
      </c>
      <c r="D2" s="93" t="s">
        <v>21</v>
      </c>
      <c r="E2" s="93" t="s">
        <v>22</v>
      </c>
      <c r="F2" s="93" t="s">
        <v>21</v>
      </c>
      <c r="G2" s="93" t="s">
        <v>22</v>
      </c>
      <c r="H2" s="93" t="s">
        <v>21</v>
      </c>
      <c r="I2" s="93" t="s">
        <v>22</v>
      </c>
      <c r="J2" s="93" t="s">
        <v>21</v>
      </c>
      <c r="K2" s="93" t="s">
        <v>22</v>
      </c>
      <c r="L2" s="93" t="s">
        <v>21</v>
      </c>
      <c r="M2" s="93" t="s">
        <v>22</v>
      </c>
      <c r="N2" s="93" t="s">
        <v>21</v>
      </c>
      <c r="O2" s="93" t="s">
        <v>22</v>
      </c>
      <c r="P2" s="93" t="s">
        <v>21</v>
      </c>
      <c r="Q2" s="93" t="s">
        <v>22</v>
      </c>
      <c r="R2" s="93" t="s">
        <v>21</v>
      </c>
      <c r="S2" s="93" t="s">
        <v>22</v>
      </c>
      <c r="T2" s="93" t="s">
        <v>21</v>
      </c>
      <c r="U2" s="93" t="s">
        <v>22</v>
      </c>
    </row>
    <row r="3" spans="1:46" x14ac:dyDescent="0.3">
      <c r="A3" s="93" t="s">
        <v>125</v>
      </c>
      <c r="B3" s="127">
        <v>8751415</v>
      </c>
      <c r="C3" s="127">
        <v>8629404</v>
      </c>
      <c r="D3" s="127">
        <v>842532.86129575432</v>
      </c>
      <c r="E3" s="127">
        <v>921089.21904549398</v>
      </c>
      <c r="F3" s="127">
        <v>403062.96191585786</v>
      </c>
      <c r="G3" s="127">
        <v>429843.47999757977</v>
      </c>
      <c r="H3" s="127">
        <v>2335398.154914414</v>
      </c>
      <c r="I3" s="127">
        <v>2231093.0120619568</v>
      </c>
      <c r="J3" s="127">
        <v>1727144.7375944394</v>
      </c>
      <c r="K3" s="127">
        <v>1762181.701234197</v>
      </c>
      <c r="L3" s="127">
        <v>834246.95067995589</v>
      </c>
      <c r="M3" s="127">
        <v>822592.19265750318</v>
      </c>
      <c r="N3" s="127">
        <v>727973.86509510549</v>
      </c>
      <c r="O3" s="127">
        <v>712800.89315797505</v>
      </c>
      <c r="P3" s="127">
        <v>189634.58817135659</v>
      </c>
      <c r="Q3" s="127">
        <v>179465.30708727089</v>
      </c>
      <c r="R3" s="127">
        <v>612324.68919772515</v>
      </c>
      <c r="S3" s="127">
        <v>558384.89810587559</v>
      </c>
      <c r="T3" s="127">
        <v>1079096.1911353916</v>
      </c>
      <c r="U3" s="127">
        <v>1011953.2966521477</v>
      </c>
      <c r="X3" s="81"/>
      <c r="AA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</row>
    <row r="4" spans="1:46" x14ac:dyDescent="0.3">
      <c r="A4" s="93" t="s">
        <v>126</v>
      </c>
      <c r="B4" s="127">
        <v>7128566</v>
      </c>
      <c r="C4" s="127">
        <v>7026116.9999999991</v>
      </c>
      <c r="D4" s="127">
        <v>601262.04692926805</v>
      </c>
      <c r="E4" s="127">
        <v>664243.90182840778</v>
      </c>
      <c r="F4" s="127">
        <v>305969.96080964082</v>
      </c>
      <c r="G4" s="127">
        <v>332982.73544280056</v>
      </c>
      <c r="H4" s="127">
        <v>2161605.3282027165</v>
      </c>
      <c r="I4" s="127">
        <v>2072596.1755343666</v>
      </c>
      <c r="J4" s="127">
        <v>1254932.5174113051</v>
      </c>
      <c r="K4" s="127">
        <v>1311925.4343533136</v>
      </c>
      <c r="L4" s="127">
        <v>608905.06546578242</v>
      </c>
      <c r="M4" s="127">
        <v>612400.18214539194</v>
      </c>
      <c r="N4" s="127">
        <v>604582.75420128938</v>
      </c>
      <c r="O4" s="127">
        <v>558466.02305071976</v>
      </c>
      <c r="P4" s="127">
        <v>149608.99867971984</v>
      </c>
      <c r="Q4" s="127">
        <v>135571.72902235424</v>
      </c>
      <c r="R4" s="127">
        <v>504326.11236852157</v>
      </c>
      <c r="S4" s="127">
        <v>432440.10310888954</v>
      </c>
      <c r="T4" s="127">
        <v>937373.21593175619</v>
      </c>
      <c r="U4" s="127">
        <v>905490.71551375592</v>
      </c>
      <c r="X4" s="81"/>
      <c r="AA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</row>
    <row r="5" spans="1:46" x14ac:dyDescent="0.3">
      <c r="A5" s="93" t="s">
        <v>132</v>
      </c>
      <c r="B5" s="127">
        <v>3632918</v>
      </c>
      <c r="C5" s="127">
        <v>4134265.9999999995</v>
      </c>
      <c r="D5" s="127">
        <v>334932.66634699435</v>
      </c>
      <c r="E5" s="127">
        <v>474159.16883088101</v>
      </c>
      <c r="F5" s="127">
        <v>167402.78023962787</v>
      </c>
      <c r="G5" s="127">
        <v>218392.12230793983</v>
      </c>
      <c r="H5" s="127">
        <v>1116865.4345668829</v>
      </c>
      <c r="I5" s="127">
        <v>1035033.111385219</v>
      </c>
      <c r="J5" s="127">
        <v>567764.35916417139</v>
      </c>
      <c r="K5" s="127">
        <v>761322.93958368106</v>
      </c>
      <c r="L5" s="127">
        <v>286536.05118507118</v>
      </c>
      <c r="M5" s="127">
        <v>400522.67230522237</v>
      </c>
      <c r="N5" s="127">
        <v>275115.93805202411</v>
      </c>
      <c r="O5" s="127">
        <v>320166.1622396782</v>
      </c>
      <c r="P5" s="127">
        <v>79349.007121614748</v>
      </c>
      <c r="Q5" s="127">
        <v>86579.29480961294</v>
      </c>
      <c r="R5" s="127">
        <v>263684.77546953165</v>
      </c>
      <c r="S5" s="127">
        <v>258449.19545844151</v>
      </c>
      <c r="T5" s="127">
        <v>541266.9878540819</v>
      </c>
      <c r="U5" s="127">
        <v>579641.33307932375</v>
      </c>
    </row>
    <row r="6" spans="1:46" x14ac:dyDescent="0.3">
      <c r="A6" s="93" t="s">
        <v>133</v>
      </c>
      <c r="B6" s="127">
        <v>1795858.9999999998</v>
      </c>
      <c r="C6" s="127">
        <v>2821029</v>
      </c>
      <c r="D6" s="127">
        <v>238938.35445031177</v>
      </c>
      <c r="E6" s="127">
        <v>446121.07967270294</v>
      </c>
      <c r="F6" s="127">
        <v>83524.236878771815</v>
      </c>
      <c r="G6" s="127">
        <v>152833.32559781993</v>
      </c>
      <c r="H6" s="127">
        <v>514345.01784901047</v>
      </c>
      <c r="I6" s="127">
        <v>611935.52734115697</v>
      </c>
      <c r="J6" s="127">
        <v>272417.665393417</v>
      </c>
      <c r="K6" s="127">
        <v>511626.7114265369</v>
      </c>
      <c r="L6" s="127">
        <v>135642.25466978422</v>
      </c>
      <c r="M6" s="127">
        <v>300540.33108955191</v>
      </c>
      <c r="N6" s="127">
        <v>124627.2348529451</v>
      </c>
      <c r="O6" s="127">
        <v>194113.21010815521</v>
      </c>
      <c r="P6" s="127">
        <v>41769.185306471962</v>
      </c>
      <c r="Q6" s="127">
        <v>69816.70116382296</v>
      </c>
      <c r="R6" s="127">
        <v>110785.33738300839</v>
      </c>
      <c r="S6" s="127">
        <v>165021.92541605304</v>
      </c>
      <c r="T6" s="127">
        <v>273809.71321627923</v>
      </c>
      <c r="U6" s="127">
        <v>369020.18818420009</v>
      </c>
    </row>
    <row r="7" spans="1:46" x14ac:dyDescent="0.3">
      <c r="D7" s="81"/>
      <c r="E7" s="81"/>
    </row>
    <row r="8" spans="1:46" x14ac:dyDescent="0.3">
      <c r="B8" s="81"/>
      <c r="C8" s="81"/>
    </row>
    <row r="9" spans="1:46" x14ac:dyDescent="0.3"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spans="1:46" x14ac:dyDescent="0.3"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</row>
    <row r="11" spans="1:46" x14ac:dyDescent="0.3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</row>
    <row r="12" spans="1:46" x14ac:dyDescent="0.3"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spans="1:46" x14ac:dyDescent="0.3"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workbookViewId="0">
      <selection activeCell="B2" sqref="B2:B26"/>
    </sheetView>
  </sheetViews>
  <sheetFormatPr defaultRowHeight="14.4" x14ac:dyDescent="0.3"/>
  <sheetData>
    <row r="1" spans="1:6" ht="33" customHeight="1" x14ac:dyDescent="0.3">
      <c r="A1" s="8" t="s">
        <v>17</v>
      </c>
      <c r="B1" s="8" t="s">
        <v>52</v>
      </c>
    </row>
    <row r="2" spans="1:6" x14ac:dyDescent="0.3">
      <c r="A2" s="8">
        <v>2002</v>
      </c>
      <c r="B2" s="128">
        <v>2.59</v>
      </c>
    </row>
    <row r="3" spans="1:6" x14ac:dyDescent="0.3">
      <c r="A3" s="8">
        <v>2003</v>
      </c>
      <c r="B3" s="128">
        <v>2.52</v>
      </c>
      <c r="E3" s="13"/>
      <c r="F3" s="13"/>
    </row>
    <row r="4" spans="1:6" x14ac:dyDescent="0.3">
      <c r="A4" s="8">
        <v>2004</v>
      </c>
      <c r="B4" s="128">
        <v>2.66</v>
      </c>
      <c r="E4" s="13"/>
      <c r="F4" s="13"/>
    </row>
    <row r="5" spans="1:6" x14ac:dyDescent="0.3">
      <c r="A5" s="8">
        <v>2005</v>
      </c>
      <c r="B5" s="128">
        <v>2.8</v>
      </c>
      <c r="E5" s="13"/>
      <c r="F5" s="13"/>
    </row>
    <row r="6" spans="1:6" x14ac:dyDescent="0.3">
      <c r="A6" s="8">
        <v>2006</v>
      </c>
      <c r="B6" s="128">
        <v>2.85</v>
      </c>
      <c r="E6" s="13"/>
      <c r="F6" s="13"/>
    </row>
    <row r="7" spans="1:6" x14ac:dyDescent="0.3">
      <c r="A7" s="8">
        <v>2007</v>
      </c>
      <c r="B7" s="128">
        <v>2.86</v>
      </c>
      <c r="E7" s="13"/>
      <c r="F7" s="13"/>
    </row>
    <row r="8" spans="1:6" x14ac:dyDescent="0.3">
      <c r="A8" s="8">
        <v>2008</v>
      </c>
      <c r="B8" s="128">
        <v>2.84</v>
      </c>
      <c r="E8" s="13"/>
      <c r="F8" s="13"/>
    </row>
    <row r="9" spans="1:6" x14ac:dyDescent="0.3">
      <c r="A9" s="8">
        <v>2009</v>
      </c>
      <c r="B9" s="128">
        <v>2.74</v>
      </c>
      <c r="E9" s="13"/>
      <c r="F9" s="13"/>
    </row>
    <row r="10" spans="1:6" x14ac:dyDescent="0.3">
      <c r="A10" s="8">
        <v>2010</v>
      </c>
      <c r="B10" s="128">
        <v>2.63</v>
      </c>
      <c r="E10" s="13"/>
      <c r="F10" s="13"/>
    </row>
    <row r="11" spans="1:6" x14ac:dyDescent="0.3">
      <c r="A11" s="8">
        <v>2011</v>
      </c>
      <c r="B11" s="128">
        <v>2.6</v>
      </c>
      <c r="E11" s="13"/>
      <c r="F11" s="13"/>
    </row>
    <row r="12" spans="1:6" x14ac:dyDescent="0.3">
      <c r="A12" s="8">
        <v>2012</v>
      </c>
      <c r="B12" s="128">
        <v>2.59</v>
      </c>
      <c r="E12" s="13"/>
      <c r="F12" s="13"/>
    </row>
    <row r="13" spans="1:6" x14ac:dyDescent="0.3">
      <c r="A13" s="8">
        <v>2013</v>
      </c>
      <c r="B13" s="128">
        <v>2.5</v>
      </c>
      <c r="E13" s="13"/>
      <c r="F13" s="13"/>
    </row>
    <row r="14" spans="1:6" x14ac:dyDescent="0.3">
      <c r="A14" s="8">
        <v>2014</v>
      </c>
      <c r="B14" s="128">
        <v>2.48</v>
      </c>
      <c r="E14" s="13"/>
      <c r="F14" s="13"/>
    </row>
    <row r="15" spans="1:6" x14ac:dyDescent="0.3">
      <c r="A15" s="8">
        <v>2015</v>
      </c>
      <c r="B15" s="128">
        <v>2.37</v>
      </c>
      <c r="E15" s="13"/>
      <c r="F15" s="13"/>
    </row>
    <row r="16" spans="1:6" x14ac:dyDescent="0.3">
      <c r="A16" s="8">
        <v>2016</v>
      </c>
      <c r="B16" s="129">
        <v>2.2000000000000002</v>
      </c>
      <c r="E16" s="13"/>
      <c r="F16" s="13"/>
    </row>
    <row r="17" spans="1:6" x14ac:dyDescent="0.3">
      <c r="A17" s="19">
        <v>2017</v>
      </c>
      <c r="B17" s="129">
        <v>2.17</v>
      </c>
      <c r="E17" s="13"/>
      <c r="F17" s="13"/>
    </row>
    <row r="18" spans="1:6" x14ac:dyDescent="0.3">
      <c r="A18" s="8">
        <v>2018</v>
      </c>
      <c r="B18" s="129">
        <v>2.27</v>
      </c>
      <c r="E18" s="13"/>
      <c r="F18" s="13"/>
    </row>
    <row r="19" spans="1:6" x14ac:dyDescent="0.3">
      <c r="A19" s="8">
        <v>2019</v>
      </c>
      <c r="B19" s="129">
        <v>2.33</v>
      </c>
      <c r="E19" s="13"/>
      <c r="F19" s="13"/>
    </row>
    <row r="20" spans="1:6" x14ac:dyDescent="0.3">
      <c r="A20" s="8">
        <v>2020</v>
      </c>
      <c r="B20" s="129">
        <v>2.34</v>
      </c>
      <c r="E20" s="13"/>
      <c r="F20" s="13"/>
    </row>
    <row r="21" spans="1:6" x14ac:dyDescent="0.3">
      <c r="A21" s="8">
        <v>2021</v>
      </c>
      <c r="B21" s="129">
        <v>2.3199999999999998</v>
      </c>
      <c r="E21" s="13"/>
      <c r="F21" s="13"/>
    </row>
    <row r="22" spans="1:6" x14ac:dyDescent="0.3">
      <c r="A22" s="8">
        <v>2022</v>
      </c>
      <c r="B22" s="6">
        <v>2.25</v>
      </c>
    </row>
    <row r="23" spans="1:6" x14ac:dyDescent="0.3">
      <c r="A23" s="8">
        <v>2023</v>
      </c>
      <c r="B23" s="129">
        <v>2.1800000000000002</v>
      </c>
    </row>
    <row r="24" spans="1:6" x14ac:dyDescent="0.3">
      <c r="A24" s="8">
        <v>2024</v>
      </c>
      <c r="B24" s="129">
        <v>2.15</v>
      </c>
    </row>
    <row r="25" spans="1:6" x14ac:dyDescent="0.3">
      <c r="A25" s="8">
        <v>2025</v>
      </c>
      <c r="B25" s="129">
        <v>2.14</v>
      </c>
    </row>
    <row r="26" spans="1:6" x14ac:dyDescent="0.3">
      <c r="A26" s="10">
        <v>2026</v>
      </c>
      <c r="B26" s="130">
        <v>2.12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4"/>
  <sheetViews>
    <sheetView workbookViewId="0">
      <selection activeCell="C4" sqref="C4:D13"/>
    </sheetView>
  </sheetViews>
  <sheetFormatPr defaultRowHeight="14.4" x14ac:dyDescent="0.3"/>
  <cols>
    <col min="1" max="1" width="8.88671875" style="50"/>
    <col min="2" max="2" width="15.33203125" style="50" customWidth="1"/>
    <col min="3" max="3" width="17.5546875" style="50" customWidth="1"/>
    <col min="4" max="4" width="11.5546875" style="50" bestFit="1" customWidth="1"/>
    <col min="5" max="5" width="9.88671875" style="50" bestFit="1" customWidth="1"/>
    <col min="6" max="16384" width="8.88671875" style="50"/>
  </cols>
  <sheetData>
    <row r="2" spans="2:7" ht="15" thickBot="1" x14ac:dyDescent="0.35"/>
    <row r="3" spans="2:7" ht="24.6" thickBot="1" x14ac:dyDescent="0.35">
      <c r="B3" s="96"/>
      <c r="C3" s="97" t="s">
        <v>49</v>
      </c>
      <c r="D3" s="98" t="s">
        <v>20</v>
      </c>
    </row>
    <row r="4" spans="2:7" ht="15" thickBot="1" x14ac:dyDescent="0.35">
      <c r="B4" s="99" t="s">
        <v>50</v>
      </c>
      <c r="C4" s="100">
        <v>7031109</v>
      </c>
      <c r="D4" s="101">
        <v>11.068711531274488</v>
      </c>
      <c r="E4" s="116"/>
      <c r="F4" s="76"/>
      <c r="G4" s="76"/>
    </row>
    <row r="5" spans="2:7" ht="15" thickBot="1" x14ac:dyDescent="0.35">
      <c r="B5" s="99" t="s">
        <v>10</v>
      </c>
      <c r="C5" s="102">
        <v>3060972</v>
      </c>
      <c r="D5" s="101">
        <v>4.8187300286922499</v>
      </c>
      <c r="E5" s="116"/>
      <c r="F5" s="76"/>
      <c r="G5" s="76"/>
    </row>
    <row r="6" spans="2:7" ht="15" thickBot="1" x14ac:dyDescent="0.35">
      <c r="B6" s="99" t="s">
        <v>11</v>
      </c>
      <c r="C6" s="102">
        <v>16295325</v>
      </c>
      <c r="D6" s="101">
        <v>25.652888005770563</v>
      </c>
      <c r="E6" s="116"/>
      <c r="F6" s="76"/>
      <c r="G6" s="76"/>
    </row>
    <row r="7" spans="2:7" ht="15" thickBot="1" x14ac:dyDescent="0.35">
      <c r="B7" s="99" t="s">
        <v>12</v>
      </c>
      <c r="C7" s="102">
        <v>12282836</v>
      </c>
      <c r="D7" s="101">
        <v>19.336233938337951</v>
      </c>
      <c r="E7" s="116"/>
      <c r="F7" s="76"/>
      <c r="G7" s="76"/>
    </row>
    <row r="8" spans="2:7" ht="15" thickBot="1" x14ac:dyDescent="0.35">
      <c r="B8" s="99" t="s">
        <v>13</v>
      </c>
      <c r="C8" s="102">
        <v>6358667</v>
      </c>
      <c r="D8" s="101">
        <v>10.010120842449544</v>
      </c>
      <c r="E8" s="116"/>
      <c r="F8" s="76"/>
      <c r="G8" s="76"/>
    </row>
    <row r="9" spans="2:7" ht="15" thickBot="1" x14ac:dyDescent="0.35">
      <c r="B9" s="99" t="s">
        <v>14</v>
      </c>
      <c r="C9" s="102">
        <v>5161746</v>
      </c>
      <c r="D9" s="101">
        <v>8.1258699689778631</v>
      </c>
      <c r="E9" s="116"/>
      <c r="F9" s="76"/>
      <c r="G9" s="76"/>
    </row>
    <row r="10" spans="2:7" ht="15" thickBot="1" x14ac:dyDescent="0.35">
      <c r="B10" s="99" t="s">
        <v>15</v>
      </c>
      <c r="C10" s="102">
        <v>1381772</v>
      </c>
      <c r="D10" s="101">
        <v>2.1752522496795619</v>
      </c>
      <c r="E10" s="116"/>
      <c r="F10" s="76"/>
      <c r="G10" s="76"/>
    </row>
    <row r="11" spans="2:7" ht="15" thickBot="1" x14ac:dyDescent="0.35">
      <c r="B11" s="99" t="s">
        <v>16</v>
      </c>
      <c r="C11" s="102">
        <v>4227795</v>
      </c>
      <c r="D11" s="101">
        <v>6.655599176227339</v>
      </c>
      <c r="E11" s="116"/>
      <c r="F11" s="76"/>
      <c r="G11" s="76"/>
    </row>
    <row r="12" spans="2:7" ht="15" thickBot="1" x14ac:dyDescent="0.35">
      <c r="B12" s="99" t="s">
        <v>51</v>
      </c>
      <c r="C12" s="102">
        <v>7722158</v>
      </c>
      <c r="D12" s="101">
        <v>12.156594258590436</v>
      </c>
      <c r="E12" s="116"/>
      <c r="F12" s="76"/>
      <c r="G12" s="76"/>
    </row>
    <row r="13" spans="2:7" ht="15" thickBot="1" x14ac:dyDescent="0.35">
      <c r="B13" s="99" t="s">
        <v>9</v>
      </c>
      <c r="C13" s="103">
        <v>63522380</v>
      </c>
      <c r="D13" s="101">
        <v>100</v>
      </c>
      <c r="F13" s="76"/>
      <c r="G13" s="76"/>
    </row>
    <row r="14" spans="2:7" x14ac:dyDescent="0.3">
      <c r="B14" s="104"/>
      <c r="C14" s="106"/>
      <c r="D14" s="10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6"/>
  <sheetViews>
    <sheetView tabSelected="1" workbookViewId="0">
      <selection activeCell="B13" sqref="B13"/>
    </sheetView>
  </sheetViews>
  <sheetFormatPr defaultRowHeight="14.4" x14ac:dyDescent="0.3"/>
  <cols>
    <col min="3" max="3" width="10.6640625" customWidth="1"/>
    <col min="4" max="4" width="12.33203125" customWidth="1"/>
    <col min="6" max="6" width="22.44140625" customWidth="1"/>
  </cols>
  <sheetData>
    <row r="1" spans="2:12" ht="15" thickBot="1" x14ac:dyDescent="0.35">
      <c r="B1" s="16"/>
      <c r="C1" s="17" t="s">
        <v>5</v>
      </c>
      <c r="D1" s="17" t="s">
        <v>7</v>
      </c>
      <c r="E1" s="17" t="s">
        <v>8</v>
      </c>
      <c r="F1" s="24" t="s">
        <v>92</v>
      </c>
    </row>
    <row r="2" spans="2:12" ht="15" thickBot="1" x14ac:dyDescent="0.35">
      <c r="B2" s="18" t="s">
        <v>61</v>
      </c>
      <c r="C2" s="53">
        <v>619509</v>
      </c>
      <c r="D2" s="53">
        <v>35562</v>
      </c>
      <c r="E2" s="53">
        <v>-99574</v>
      </c>
      <c r="F2" s="54">
        <v>555497</v>
      </c>
      <c r="G2" s="5"/>
      <c r="H2" s="5"/>
      <c r="I2" s="5"/>
      <c r="J2" s="5"/>
      <c r="K2" s="5"/>
      <c r="L2" s="5"/>
    </row>
    <row r="3" spans="2:12" ht="15" thickBot="1" x14ac:dyDescent="0.35">
      <c r="B3" s="18" t="s">
        <v>62</v>
      </c>
      <c r="C3" s="53">
        <v>878851</v>
      </c>
      <c r="D3" s="53">
        <v>53047</v>
      </c>
      <c r="E3" s="53">
        <v>-106787</v>
      </c>
      <c r="F3" s="54">
        <v>825111</v>
      </c>
      <c r="G3" s="5"/>
      <c r="H3" s="5"/>
      <c r="I3" s="5"/>
      <c r="J3" s="5"/>
      <c r="K3" s="5"/>
      <c r="L3" s="5"/>
    </row>
    <row r="4" spans="2:12" ht="15" thickBot="1" x14ac:dyDescent="0.35">
      <c r="B4" s="18" t="s">
        <v>63</v>
      </c>
      <c r="C4" s="53">
        <v>1100815</v>
      </c>
      <c r="D4" s="53">
        <v>65431</v>
      </c>
      <c r="E4" s="53">
        <v>-111346</v>
      </c>
      <c r="F4" s="54">
        <v>1054900</v>
      </c>
      <c r="G4" s="5"/>
      <c r="H4" s="5"/>
      <c r="I4" s="5"/>
      <c r="J4" s="5"/>
      <c r="K4" s="5"/>
      <c r="L4" s="5"/>
    </row>
    <row r="5" spans="2:12" ht="15" thickBot="1" x14ac:dyDescent="0.35">
      <c r="B5" s="62" t="s">
        <v>72</v>
      </c>
      <c r="C5" s="60">
        <v>956984</v>
      </c>
      <c r="D5" s="60">
        <v>60700</v>
      </c>
      <c r="E5" s="60">
        <v>-90957</v>
      </c>
      <c r="F5" s="61">
        <v>926727</v>
      </c>
      <c r="G5" s="5"/>
      <c r="H5" s="5"/>
      <c r="I5" s="5"/>
      <c r="J5" s="5"/>
      <c r="K5" s="5"/>
      <c r="L5" s="5"/>
    </row>
    <row r="6" spans="2:12" ht="15" thickBot="1" x14ac:dyDescent="0.35">
      <c r="B6" s="63" t="s">
        <v>130</v>
      </c>
      <c r="C6" s="64">
        <v>919607</v>
      </c>
      <c r="D6" s="64">
        <v>59098</v>
      </c>
      <c r="E6" s="64">
        <v>-94898</v>
      </c>
      <c r="F6" s="64">
        <v>883807</v>
      </c>
    </row>
    <row r="13" spans="2:12" x14ac:dyDescent="0.3">
      <c r="C13" s="5"/>
      <c r="D13" s="5"/>
      <c r="E13" s="5"/>
      <c r="F13" s="5"/>
      <c r="G13" s="5"/>
      <c r="H13" s="5"/>
    </row>
    <row r="14" spans="2:12" x14ac:dyDescent="0.3">
      <c r="C14" s="5"/>
      <c r="D14" s="5"/>
      <c r="E14" s="5"/>
      <c r="F14" s="5"/>
      <c r="G14" s="5"/>
      <c r="H14" s="5"/>
    </row>
    <row r="15" spans="2:12" x14ac:dyDescent="0.3">
      <c r="C15" s="5"/>
      <c r="D15" s="5"/>
      <c r="E15" s="5"/>
      <c r="F15" s="5"/>
      <c r="G15" s="5"/>
      <c r="H15" s="5"/>
    </row>
    <row r="16" spans="2:12" x14ac:dyDescent="0.3">
      <c r="C16" s="5"/>
      <c r="D16" s="5"/>
      <c r="E16" s="5"/>
      <c r="F16" s="5"/>
      <c r="G16" s="5"/>
      <c r="H16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7"/>
  <sheetViews>
    <sheetView workbookViewId="0">
      <selection activeCell="B3" sqref="B3:I27"/>
    </sheetView>
  </sheetViews>
  <sheetFormatPr defaultRowHeight="14.4" x14ac:dyDescent="0.3"/>
  <cols>
    <col min="2" max="2" width="17.44140625" customWidth="1"/>
    <col min="3" max="7" width="11.44140625" bestFit="1" customWidth="1"/>
    <col min="8" max="9" width="11.5546875" bestFit="1" customWidth="1"/>
  </cols>
  <sheetData>
    <row r="1" spans="1:18" x14ac:dyDescent="0.3">
      <c r="A1" s="41"/>
      <c r="B1" s="42"/>
      <c r="C1" s="142" t="s">
        <v>119</v>
      </c>
      <c r="D1" s="142"/>
      <c r="E1" s="142"/>
      <c r="F1" s="42"/>
      <c r="G1" s="42"/>
      <c r="H1" s="42"/>
      <c r="I1" s="43"/>
    </row>
    <row r="2" spans="1:18" ht="22.5" customHeight="1" x14ac:dyDescent="0.3">
      <c r="A2" s="33"/>
      <c r="B2" s="35" t="s">
        <v>105</v>
      </c>
      <c r="C2" s="21" t="s">
        <v>21</v>
      </c>
      <c r="D2" s="21" t="s">
        <v>22</v>
      </c>
      <c r="E2" s="21" t="s">
        <v>110</v>
      </c>
      <c r="F2" s="34" t="s">
        <v>106</v>
      </c>
      <c r="G2" s="34" t="s">
        <v>138</v>
      </c>
      <c r="H2" s="34" t="s">
        <v>107</v>
      </c>
      <c r="I2" s="34" t="s">
        <v>108</v>
      </c>
    </row>
    <row r="3" spans="1:18" x14ac:dyDescent="0.3">
      <c r="A3" s="8">
        <v>2002</v>
      </c>
      <c r="B3" s="11">
        <v>21.4</v>
      </c>
      <c r="C3" s="28">
        <v>53</v>
      </c>
      <c r="D3" s="28">
        <v>58.2</v>
      </c>
      <c r="E3" s="28">
        <v>55.7</v>
      </c>
      <c r="F3" s="28">
        <v>59.9</v>
      </c>
      <c r="G3" s="28">
        <v>77.3</v>
      </c>
      <c r="H3" s="28">
        <v>12.839029252327796</v>
      </c>
      <c r="I3" s="66">
        <v>0.84880318911013874</v>
      </c>
      <c r="J3" s="13"/>
      <c r="K3" s="13"/>
      <c r="L3" s="13"/>
      <c r="M3" s="13"/>
      <c r="N3" s="13"/>
      <c r="O3" s="13"/>
      <c r="P3" s="13"/>
      <c r="Q3" s="13"/>
      <c r="R3" s="4"/>
    </row>
    <row r="4" spans="1:18" x14ac:dyDescent="0.3">
      <c r="A4" s="8">
        <v>2003</v>
      </c>
      <c r="B4" s="11">
        <v>21</v>
      </c>
      <c r="C4" s="28">
        <v>52.5</v>
      </c>
      <c r="D4" s="28">
        <v>57.7</v>
      </c>
      <c r="E4" s="28">
        <v>55.2</v>
      </c>
      <c r="F4" s="28">
        <v>61.6</v>
      </c>
      <c r="G4" s="28">
        <v>77.599999999999994</v>
      </c>
      <c r="H4" s="28">
        <v>13.248532336755201</v>
      </c>
      <c r="I4" s="66">
        <v>0.76688619045382866</v>
      </c>
      <c r="J4" s="13"/>
      <c r="K4" s="13"/>
      <c r="L4" s="13"/>
      <c r="M4" s="13"/>
      <c r="N4" s="13"/>
      <c r="O4" s="13"/>
      <c r="P4" s="13"/>
      <c r="Q4" s="13"/>
      <c r="R4" s="4"/>
    </row>
    <row r="5" spans="1:18" x14ac:dyDescent="0.3">
      <c r="A5" s="8">
        <v>2004</v>
      </c>
      <c r="B5" s="11">
        <v>22.3</v>
      </c>
      <c r="C5" s="28">
        <v>52.3</v>
      </c>
      <c r="D5" s="28">
        <v>57.2</v>
      </c>
      <c r="E5" s="28">
        <v>54.8</v>
      </c>
      <c r="F5" s="28">
        <v>62</v>
      </c>
      <c r="G5" s="28">
        <v>77.5</v>
      </c>
      <c r="H5" s="28">
        <v>13.556096901748218</v>
      </c>
      <c r="I5" s="66">
        <v>0.86314768958343102</v>
      </c>
      <c r="J5" s="13"/>
      <c r="K5" s="13"/>
      <c r="L5" s="13"/>
      <c r="M5" s="13"/>
      <c r="N5" s="13"/>
      <c r="O5" s="13"/>
      <c r="P5" s="13"/>
      <c r="Q5" s="13"/>
      <c r="R5" s="4"/>
    </row>
    <row r="6" spans="1:18" x14ac:dyDescent="0.3">
      <c r="A6" s="8">
        <v>2005</v>
      </c>
      <c r="B6" s="11">
        <v>23.7</v>
      </c>
      <c r="C6" s="28">
        <v>52.3</v>
      </c>
      <c r="D6" s="28">
        <v>56.9</v>
      </c>
      <c r="E6" s="28">
        <v>54.7</v>
      </c>
      <c r="F6" s="28">
        <v>59.9</v>
      </c>
      <c r="G6" s="28">
        <v>76.7</v>
      </c>
      <c r="H6" s="28">
        <v>13.740579177248234</v>
      </c>
      <c r="I6" s="66">
        <v>0.98091912667343706</v>
      </c>
      <c r="J6" s="13"/>
      <c r="K6" s="13"/>
      <c r="L6" s="13"/>
      <c r="M6" s="13"/>
      <c r="N6" s="13"/>
      <c r="O6" s="13"/>
      <c r="P6" s="13"/>
      <c r="Q6" s="13"/>
      <c r="R6" s="4"/>
    </row>
    <row r="7" spans="1:18" x14ac:dyDescent="0.3">
      <c r="A7" s="8">
        <v>2006</v>
      </c>
      <c r="B7" s="11">
        <v>24.2</v>
      </c>
      <c r="C7" s="28">
        <v>52.2</v>
      </c>
      <c r="D7" s="28">
        <v>57.1</v>
      </c>
      <c r="E7" s="28">
        <v>54.7</v>
      </c>
      <c r="F7" s="28">
        <v>60.1</v>
      </c>
      <c r="G7" s="28">
        <v>76.900000000000006</v>
      </c>
      <c r="H7" s="28">
        <v>13.746741886171685</v>
      </c>
      <c r="I7" s="66">
        <v>1.0311455391638742</v>
      </c>
      <c r="J7" s="13"/>
      <c r="K7" s="13"/>
      <c r="L7" s="13"/>
      <c r="M7" s="13"/>
      <c r="N7" s="13"/>
      <c r="O7" s="13"/>
      <c r="P7" s="13"/>
      <c r="Q7" s="13"/>
      <c r="R7" s="4"/>
    </row>
    <row r="8" spans="1:18" x14ac:dyDescent="0.3">
      <c r="A8" s="8">
        <v>2007</v>
      </c>
      <c r="B8" s="11">
        <v>24.4</v>
      </c>
      <c r="C8" s="28">
        <v>53</v>
      </c>
      <c r="D8" s="28">
        <v>57.5</v>
      </c>
      <c r="E8" s="28">
        <v>55.3</v>
      </c>
      <c r="F8" s="28">
        <v>54</v>
      </c>
      <c r="G8" s="28">
        <v>74.099999999999994</v>
      </c>
      <c r="H8" s="28">
        <v>13.552964556010192</v>
      </c>
      <c r="I8" s="66">
        <v>1.0692750576293997</v>
      </c>
      <c r="J8" s="13"/>
      <c r="K8" s="13"/>
      <c r="L8" s="13"/>
      <c r="M8" s="13"/>
      <c r="N8" s="13"/>
      <c r="O8" s="13"/>
      <c r="P8" s="13"/>
      <c r="Q8" s="13"/>
      <c r="R8" s="4"/>
    </row>
    <row r="9" spans="1:18" x14ac:dyDescent="0.3">
      <c r="A9" s="8">
        <v>2008</v>
      </c>
      <c r="B9" s="11">
        <v>24.3</v>
      </c>
      <c r="C9" s="28">
        <v>54.4</v>
      </c>
      <c r="D9" s="28">
        <v>59</v>
      </c>
      <c r="E9" s="28">
        <v>56.7</v>
      </c>
      <c r="F9" s="28">
        <v>48.6</v>
      </c>
      <c r="G9" s="28">
        <v>65.099999999999994</v>
      </c>
      <c r="H9" s="28">
        <v>12.886751352516164</v>
      </c>
      <c r="I9" s="66">
        <v>1.1269023495843764</v>
      </c>
      <c r="J9" s="13"/>
      <c r="K9" s="13"/>
      <c r="L9" s="13"/>
      <c r="M9" s="13"/>
      <c r="N9" s="13"/>
      <c r="O9" s="13"/>
      <c r="P9" s="13"/>
      <c r="Q9" s="13"/>
      <c r="R9" s="4"/>
    </row>
    <row r="10" spans="1:18" x14ac:dyDescent="0.3">
      <c r="A10" s="8">
        <v>2009</v>
      </c>
      <c r="B10" s="11">
        <v>23.5</v>
      </c>
      <c r="C10" s="28">
        <v>55.3</v>
      </c>
      <c r="D10" s="28">
        <v>60.3</v>
      </c>
      <c r="E10" s="28">
        <v>57.9</v>
      </c>
      <c r="F10" s="28">
        <v>44.8</v>
      </c>
      <c r="G10" s="28">
        <v>57</v>
      </c>
      <c r="H10" s="28">
        <v>12.339733270176001</v>
      </c>
      <c r="I10" s="66">
        <v>1.1037093425830966</v>
      </c>
      <c r="J10" s="13"/>
      <c r="K10" s="13"/>
      <c r="L10" s="13"/>
      <c r="M10" s="13"/>
      <c r="N10" s="13"/>
      <c r="O10" s="13"/>
      <c r="P10" s="13"/>
      <c r="Q10" s="13"/>
      <c r="R10" s="4"/>
    </row>
    <row r="11" spans="1:18" x14ac:dyDescent="0.3">
      <c r="A11" s="8">
        <v>2010</v>
      </c>
      <c r="B11" s="11">
        <v>22.7</v>
      </c>
      <c r="C11" s="28">
        <v>56.1</v>
      </c>
      <c r="D11" s="28">
        <v>61.1</v>
      </c>
      <c r="E11" s="28">
        <v>58.7</v>
      </c>
      <c r="F11" s="28">
        <v>43.1</v>
      </c>
      <c r="G11" s="28">
        <v>52.8</v>
      </c>
      <c r="H11" s="28">
        <v>11.899820866849202</v>
      </c>
      <c r="I11" s="66">
        <v>1.064200955448606</v>
      </c>
      <c r="J11" s="13"/>
      <c r="K11" s="13"/>
      <c r="L11" s="13"/>
      <c r="M11" s="13"/>
      <c r="N11" s="13"/>
      <c r="O11" s="13"/>
      <c r="P11" s="13"/>
      <c r="Q11" s="13"/>
      <c r="R11" s="4"/>
    </row>
    <row r="12" spans="1:18" x14ac:dyDescent="0.3">
      <c r="A12" s="8">
        <v>2011</v>
      </c>
      <c r="B12" s="11">
        <v>22.5</v>
      </c>
      <c r="C12" s="28">
        <v>57.2</v>
      </c>
      <c r="D12" s="28">
        <v>63</v>
      </c>
      <c r="E12" s="28">
        <v>60.2</v>
      </c>
      <c r="F12" s="28">
        <v>38.6</v>
      </c>
      <c r="G12" s="28">
        <v>46</v>
      </c>
      <c r="H12" s="28">
        <v>11.147497174874426</v>
      </c>
      <c r="I12" s="66">
        <v>1.1168274696351088</v>
      </c>
      <c r="J12" s="13"/>
      <c r="K12" s="13"/>
      <c r="L12" s="13"/>
      <c r="M12" s="13"/>
      <c r="N12" s="13"/>
      <c r="O12" s="13"/>
      <c r="P12" s="13"/>
      <c r="Q12" s="13"/>
      <c r="R12" s="4"/>
    </row>
    <row r="13" spans="1:18" x14ac:dyDescent="0.3">
      <c r="A13" s="8">
        <v>2012</v>
      </c>
      <c r="B13" s="11">
        <v>22.3</v>
      </c>
      <c r="C13" s="28">
        <v>59.5</v>
      </c>
      <c r="D13" s="28">
        <v>64.900000000000006</v>
      </c>
      <c r="E13" s="28">
        <v>62.3</v>
      </c>
      <c r="F13" s="28">
        <v>32.6</v>
      </c>
      <c r="G13" s="28">
        <v>39.6</v>
      </c>
      <c r="H13" s="28">
        <v>10.044786124114438</v>
      </c>
      <c r="I13" s="66">
        <v>1.2095984343036059</v>
      </c>
      <c r="J13" s="13"/>
      <c r="K13" s="13"/>
      <c r="L13" s="13"/>
      <c r="M13" s="13"/>
      <c r="N13" s="13"/>
      <c r="O13" s="13"/>
      <c r="P13" s="13"/>
      <c r="Q13" s="13"/>
      <c r="R13" s="4"/>
    </row>
    <row r="14" spans="1:18" x14ac:dyDescent="0.3">
      <c r="A14" s="8">
        <v>2013</v>
      </c>
      <c r="B14" s="11">
        <v>21.6</v>
      </c>
      <c r="C14" s="28">
        <v>60.5</v>
      </c>
      <c r="D14" s="28">
        <v>65.8</v>
      </c>
      <c r="E14" s="28">
        <v>63.2</v>
      </c>
      <c r="F14" s="28">
        <v>32.299999999999997</v>
      </c>
      <c r="G14" s="28">
        <v>37.799999999999997</v>
      </c>
      <c r="H14" s="28">
        <v>9.6275675976032904</v>
      </c>
      <c r="I14" s="66">
        <v>1.1755470264508219</v>
      </c>
      <c r="J14" s="13"/>
      <c r="K14" s="13"/>
      <c r="L14" s="13"/>
      <c r="M14" s="13"/>
      <c r="N14" s="13"/>
      <c r="O14" s="13"/>
      <c r="P14" s="13"/>
      <c r="Q14" s="13"/>
      <c r="R14" s="4"/>
    </row>
    <row r="15" spans="1:18" x14ac:dyDescent="0.3">
      <c r="A15" s="8">
        <v>2014</v>
      </c>
      <c r="B15" s="11">
        <v>21.3</v>
      </c>
      <c r="C15" s="28">
        <v>61.1</v>
      </c>
      <c r="D15" s="28">
        <v>66.8</v>
      </c>
      <c r="E15" s="28">
        <v>64</v>
      </c>
      <c r="F15" s="28">
        <v>30.9</v>
      </c>
      <c r="G15" s="28">
        <v>36.6</v>
      </c>
      <c r="H15" s="28">
        <v>9.29205111661995</v>
      </c>
      <c r="I15" s="66">
        <v>1.1803645990402678</v>
      </c>
      <c r="J15" s="13"/>
      <c r="K15" s="13"/>
      <c r="L15" s="13"/>
      <c r="M15" s="13"/>
      <c r="N15" s="13"/>
      <c r="O15" s="13"/>
      <c r="P15" s="13"/>
      <c r="Q15" s="13"/>
      <c r="R15" s="4"/>
    </row>
    <row r="16" spans="1:18" x14ac:dyDescent="0.3">
      <c r="A16" s="8">
        <v>2015</v>
      </c>
      <c r="B16" s="11">
        <v>20.3</v>
      </c>
      <c r="C16" s="11">
        <v>61.5</v>
      </c>
      <c r="D16" s="11">
        <v>67.5</v>
      </c>
      <c r="E16" s="11">
        <v>64.599999999999994</v>
      </c>
      <c r="F16" s="11">
        <v>29.1</v>
      </c>
      <c r="G16" s="11">
        <v>35.5</v>
      </c>
      <c r="H16" s="11">
        <v>9.064949729608216</v>
      </c>
      <c r="I16" s="22">
        <v>1.1074011363336969</v>
      </c>
      <c r="J16" s="13"/>
      <c r="K16" s="13"/>
      <c r="L16" s="13"/>
      <c r="M16" s="13"/>
      <c r="N16" s="13"/>
      <c r="O16" s="13"/>
      <c r="P16" s="13"/>
      <c r="Q16" s="13"/>
      <c r="R16" s="4"/>
    </row>
    <row r="17" spans="1:18" x14ac:dyDescent="0.3">
      <c r="A17" s="2">
        <v>2016</v>
      </c>
      <c r="B17" s="11">
        <v>18.7</v>
      </c>
      <c r="C17" s="11">
        <v>62.4</v>
      </c>
      <c r="D17" s="11">
        <v>68</v>
      </c>
      <c r="E17" s="11">
        <v>65.2</v>
      </c>
      <c r="F17" s="11">
        <v>27</v>
      </c>
      <c r="G17" s="11">
        <v>31</v>
      </c>
      <c r="H17" s="11">
        <v>8.8309104275448664</v>
      </c>
      <c r="I17" s="22">
        <v>0.9769076933942612</v>
      </c>
      <c r="J17" s="13"/>
      <c r="K17" s="13"/>
      <c r="L17" s="13"/>
      <c r="M17" s="13"/>
      <c r="N17" s="13"/>
      <c r="O17" s="13"/>
      <c r="P17" s="13"/>
      <c r="Q17" s="13"/>
      <c r="R17" s="4"/>
    </row>
    <row r="18" spans="1:18" x14ac:dyDescent="0.3">
      <c r="A18" s="2">
        <v>2017</v>
      </c>
      <c r="B18" s="11">
        <v>18.399999999999999</v>
      </c>
      <c r="C18" s="11">
        <v>62.8</v>
      </c>
      <c r="D18" s="11">
        <v>68.7</v>
      </c>
      <c r="E18" s="11">
        <v>65.8</v>
      </c>
      <c r="F18" s="11">
        <v>26.6</v>
      </c>
      <c r="G18" s="11">
        <v>29.9</v>
      </c>
      <c r="H18" s="11">
        <v>8.689300883828551</v>
      </c>
      <c r="I18" s="22">
        <v>0.96135625788131662</v>
      </c>
      <c r="J18" s="13"/>
      <c r="K18" s="13"/>
      <c r="L18" s="13"/>
      <c r="M18" s="13"/>
      <c r="N18" s="13"/>
      <c r="O18" s="13"/>
      <c r="P18" s="13"/>
      <c r="Q18" s="13"/>
      <c r="R18" s="4"/>
    </row>
    <row r="19" spans="1:18" x14ac:dyDescent="0.3">
      <c r="A19" s="8">
        <v>2018</v>
      </c>
      <c r="B19" s="11">
        <v>19.2</v>
      </c>
      <c r="C19" s="11">
        <v>63.2</v>
      </c>
      <c r="D19" s="11">
        <v>69.2</v>
      </c>
      <c r="E19" s="11">
        <v>66.2</v>
      </c>
      <c r="F19" s="11">
        <v>26.2</v>
      </c>
      <c r="G19" s="11">
        <v>29.5</v>
      </c>
      <c r="H19" s="11">
        <v>8.6070764535463802</v>
      </c>
      <c r="I19" s="22">
        <v>1.0410284228884084</v>
      </c>
      <c r="J19" s="13"/>
      <c r="K19" s="13"/>
      <c r="L19" s="13"/>
      <c r="M19" s="13"/>
      <c r="N19" s="13"/>
      <c r="O19" s="13"/>
      <c r="P19" s="13"/>
      <c r="Q19" s="13"/>
      <c r="R19" s="4"/>
    </row>
    <row r="20" spans="1:18" x14ac:dyDescent="0.3">
      <c r="A20" s="8">
        <v>2019</v>
      </c>
      <c r="B20" s="11">
        <v>19.5</v>
      </c>
      <c r="C20" s="11">
        <v>63.6</v>
      </c>
      <c r="D20" s="11">
        <v>69.8</v>
      </c>
      <c r="E20" s="11">
        <v>66.8</v>
      </c>
      <c r="F20" s="11">
        <v>25.8</v>
      </c>
      <c r="G20" s="11">
        <v>29.1</v>
      </c>
      <c r="H20" s="11">
        <v>8.4606182285096558</v>
      </c>
      <c r="I20" s="22">
        <v>1.0863336886952923</v>
      </c>
      <c r="J20" s="13"/>
      <c r="K20" s="13"/>
      <c r="L20" s="13"/>
      <c r="M20" s="13"/>
      <c r="N20" s="13"/>
      <c r="O20" s="13"/>
      <c r="P20" s="13"/>
      <c r="Q20" s="13"/>
      <c r="R20" s="4"/>
    </row>
    <row r="21" spans="1:18" x14ac:dyDescent="0.3">
      <c r="A21" s="8">
        <v>2020</v>
      </c>
      <c r="B21" s="11">
        <v>19.399999999999999</v>
      </c>
      <c r="C21" s="11">
        <v>64.5</v>
      </c>
      <c r="D21" s="11">
        <v>70.400000000000006</v>
      </c>
      <c r="E21" s="11">
        <v>67.5</v>
      </c>
      <c r="F21" s="11">
        <v>25</v>
      </c>
      <c r="G21" s="11">
        <v>27.7</v>
      </c>
      <c r="H21" s="11">
        <v>8.254149247236013</v>
      </c>
      <c r="I21" s="22">
        <v>1.105612985442318</v>
      </c>
      <c r="J21" s="13"/>
      <c r="K21" s="13"/>
      <c r="L21" s="13"/>
      <c r="M21" s="13"/>
      <c r="N21" s="13"/>
      <c r="O21" s="13"/>
      <c r="P21" s="13"/>
      <c r="Q21" s="13"/>
      <c r="R21" s="4"/>
    </row>
    <row r="22" spans="1:18" x14ac:dyDescent="0.3">
      <c r="A22" s="44">
        <v>2021</v>
      </c>
      <c r="B22" s="11">
        <v>19.2</v>
      </c>
      <c r="C22" s="11">
        <v>61.8</v>
      </c>
      <c r="D22" s="11">
        <v>66.8</v>
      </c>
      <c r="E22" s="11">
        <v>64.3</v>
      </c>
      <c r="F22" s="11">
        <v>26.9</v>
      </c>
      <c r="G22" s="11">
        <v>30</v>
      </c>
      <c r="H22" s="11">
        <v>10.524873355034014</v>
      </c>
      <c r="I22" s="22">
        <v>0.85779639053351375</v>
      </c>
      <c r="J22" s="13"/>
    </row>
    <row r="23" spans="1:18" x14ac:dyDescent="0.3">
      <c r="A23" s="10">
        <v>2022</v>
      </c>
      <c r="B23" s="45">
        <v>18.5</v>
      </c>
      <c r="C23" s="11">
        <v>62.4</v>
      </c>
      <c r="D23" s="45">
        <v>68.2</v>
      </c>
      <c r="E23" s="45">
        <v>65.400000000000006</v>
      </c>
      <c r="F23" s="45">
        <v>27.7</v>
      </c>
      <c r="G23" s="45">
        <v>31.2</v>
      </c>
      <c r="H23" s="11">
        <v>9.8776964252946495</v>
      </c>
      <c r="I23" s="22">
        <v>0.85173871413651392</v>
      </c>
      <c r="J23" s="13"/>
    </row>
    <row r="24" spans="1:18" x14ac:dyDescent="0.3">
      <c r="A24" s="44">
        <v>2023</v>
      </c>
      <c r="B24" s="45">
        <v>17.8</v>
      </c>
      <c r="C24" s="11">
        <v>64.2</v>
      </c>
      <c r="D24" s="11">
        <v>70.2</v>
      </c>
      <c r="E24" s="11">
        <v>67.3</v>
      </c>
      <c r="F24" s="11">
        <v>25.6</v>
      </c>
      <c r="G24" s="11">
        <v>28.5</v>
      </c>
      <c r="H24" s="11">
        <v>8.6168594361115414</v>
      </c>
      <c r="I24" s="22">
        <v>0.90735125621585355</v>
      </c>
      <c r="J24" s="13"/>
    </row>
    <row r="25" spans="1:18" x14ac:dyDescent="0.3">
      <c r="A25" s="10">
        <v>2024</v>
      </c>
      <c r="B25" s="110">
        <v>17.399999999999999</v>
      </c>
      <c r="C25" s="111">
        <v>64.900000000000006</v>
      </c>
      <c r="D25" s="111">
        <v>70.599999999999994</v>
      </c>
      <c r="E25" s="111">
        <v>67.8</v>
      </c>
      <c r="F25" s="111">
        <v>24.3</v>
      </c>
      <c r="G25" s="111">
        <v>27</v>
      </c>
      <c r="H25" s="111">
        <v>8.4073335317194466</v>
      </c>
      <c r="I25" s="112">
        <v>0.89001581953134146</v>
      </c>
      <c r="J25" s="13"/>
    </row>
    <row r="26" spans="1:18" x14ac:dyDescent="0.3">
      <c r="A26" s="44">
        <v>2025</v>
      </c>
      <c r="B26" s="45">
        <v>17.2</v>
      </c>
      <c r="C26" s="45">
        <v>65.3</v>
      </c>
      <c r="D26" s="45">
        <v>70.8</v>
      </c>
      <c r="E26" s="45">
        <v>68.099999999999994</v>
      </c>
      <c r="F26" s="11">
        <v>24</v>
      </c>
      <c r="G26" s="45">
        <v>26.6</v>
      </c>
      <c r="H26" s="11">
        <v>8.3790167997623435</v>
      </c>
      <c r="I26" s="22">
        <v>0.87048801995522962</v>
      </c>
      <c r="J26" s="13"/>
    </row>
    <row r="27" spans="1:18" x14ac:dyDescent="0.3">
      <c r="A27" s="8">
        <v>2026</v>
      </c>
      <c r="B27" s="11">
        <v>17</v>
      </c>
      <c r="C27" s="11">
        <v>65.5</v>
      </c>
      <c r="D27" s="11">
        <v>71</v>
      </c>
      <c r="E27" s="11">
        <v>68.3</v>
      </c>
      <c r="F27" s="11">
        <v>23.7</v>
      </c>
      <c r="G27" s="11">
        <v>26.3</v>
      </c>
      <c r="H27" s="11">
        <v>8.3966312345349774</v>
      </c>
      <c r="I27" s="22">
        <v>0.8492565927158271</v>
      </c>
    </row>
  </sheetData>
  <dataConsolidate>
    <dataRefs count="2">
      <dataRef ref="D3" sheet="Mortality Indicators over time"/>
      <dataRef ref="E3" sheet="Mortality Indicators over time"/>
    </dataRefs>
  </dataConsolidate>
  <mergeCells count="1">
    <mergeCell ref="C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"/>
  <sheetViews>
    <sheetView workbookViewId="0">
      <selection activeCell="B3" sqref="B3:E27"/>
    </sheetView>
  </sheetViews>
  <sheetFormatPr defaultRowHeight="14.4" x14ac:dyDescent="0.3"/>
  <cols>
    <col min="2" max="2" width="10.6640625" customWidth="1"/>
    <col min="3" max="3" width="13.44140625" customWidth="1"/>
    <col min="4" max="4" width="14.6640625" customWidth="1"/>
    <col min="5" max="5" width="12.5546875" customWidth="1"/>
    <col min="7" max="7" width="10.6640625" bestFit="1" customWidth="1"/>
    <col min="8" max="8" width="11.5546875" customWidth="1"/>
    <col min="9" max="9" width="11.88671875" customWidth="1"/>
    <col min="10" max="10" width="14.5546875" customWidth="1"/>
  </cols>
  <sheetData>
    <row r="2" spans="1:10" ht="24" x14ac:dyDescent="0.3">
      <c r="A2" s="38"/>
      <c r="B2" s="38" t="s">
        <v>18</v>
      </c>
      <c r="C2" s="38" t="s">
        <v>55</v>
      </c>
      <c r="D2" s="38" t="s">
        <v>73</v>
      </c>
      <c r="E2" s="38" t="s">
        <v>19</v>
      </c>
      <c r="F2" s="20"/>
      <c r="G2" s="14"/>
    </row>
    <row r="3" spans="1:10" x14ac:dyDescent="0.3">
      <c r="A3" s="39">
        <v>2002</v>
      </c>
      <c r="B3" s="55">
        <v>982212</v>
      </c>
      <c r="C3" s="55">
        <v>591298</v>
      </c>
      <c r="D3" s="136">
        <v>201946</v>
      </c>
      <c r="E3" s="56">
        <v>34.152998995430394</v>
      </c>
      <c r="F3" s="29"/>
      <c r="G3" s="5"/>
      <c r="H3" s="5"/>
      <c r="I3" s="5"/>
      <c r="J3" s="5"/>
    </row>
    <row r="4" spans="1:10" x14ac:dyDescent="0.3">
      <c r="A4" s="39">
        <v>2003</v>
      </c>
      <c r="B4" s="55">
        <v>972824</v>
      </c>
      <c r="C4" s="55">
        <v>616162</v>
      </c>
      <c r="D4" s="136">
        <v>226353</v>
      </c>
      <c r="E4" s="56">
        <v>36.735955803830812</v>
      </c>
      <c r="F4" s="29"/>
      <c r="G4" s="5"/>
      <c r="H4" s="5"/>
      <c r="I4" s="5"/>
      <c r="J4" s="5"/>
    </row>
    <row r="5" spans="1:10" x14ac:dyDescent="0.3">
      <c r="A5" s="39">
        <v>2004</v>
      </c>
      <c r="B5" s="55">
        <v>1043364</v>
      </c>
      <c r="C5" s="55">
        <v>637471</v>
      </c>
      <c r="D5" s="136">
        <v>238304</v>
      </c>
      <c r="E5" s="56">
        <v>37.382720155112935</v>
      </c>
      <c r="F5" s="29"/>
      <c r="G5" s="5"/>
      <c r="H5" s="5"/>
      <c r="I5" s="5"/>
      <c r="J5" s="5"/>
    </row>
    <row r="6" spans="1:10" x14ac:dyDescent="0.3">
      <c r="A6" s="39">
        <v>2005</v>
      </c>
      <c r="B6" s="55">
        <v>1121388</v>
      </c>
      <c r="C6" s="55">
        <v>654296</v>
      </c>
      <c r="D6" s="136">
        <v>257009</v>
      </c>
      <c r="E6" s="56">
        <v>39.280234022521917</v>
      </c>
      <c r="F6" s="29"/>
      <c r="G6" s="5"/>
      <c r="H6" s="5"/>
      <c r="I6" s="5"/>
      <c r="J6" s="5"/>
    </row>
    <row r="7" spans="1:10" x14ac:dyDescent="0.3">
      <c r="A7" s="39">
        <v>2006</v>
      </c>
      <c r="B7" s="55">
        <v>1160796</v>
      </c>
      <c r="C7" s="55">
        <v>663274</v>
      </c>
      <c r="D7" s="136">
        <v>261202</v>
      </c>
      <c r="E7" s="56">
        <v>39.380708425175719</v>
      </c>
      <c r="F7" s="29"/>
      <c r="G7" s="5"/>
      <c r="H7" s="5"/>
      <c r="I7" s="5"/>
      <c r="J7" s="5"/>
    </row>
    <row r="8" spans="1:10" x14ac:dyDescent="0.3">
      <c r="A8" s="39">
        <v>2007</v>
      </c>
      <c r="B8" s="55">
        <v>1185994</v>
      </c>
      <c r="C8" s="55">
        <v>662951</v>
      </c>
      <c r="D8" s="136">
        <v>241996</v>
      </c>
      <c r="E8" s="56">
        <v>36.502848626821589</v>
      </c>
      <c r="F8" s="29"/>
      <c r="G8" s="5"/>
      <c r="H8" s="5"/>
      <c r="I8" s="5"/>
      <c r="J8" s="5"/>
    </row>
    <row r="9" spans="1:10" x14ac:dyDescent="0.3">
      <c r="A9" s="39">
        <v>2008</v>
      </c>
      <c r="B9" s="55">
        <v>1198764</v>
      </c>
      <c r="C9" s="55">
        <v>639523</v>
      </c>
      <c r="D9" s="136">
        <v>209236</v>
      </c>
      <c r="E9" s="56">
        <v>32.717509768999712</v>
      </c>
      <c r="F9" s="29"/>
      <c r="G9" s="5"/>
      <c r="H9" s="5"/>
      <c r="I9" s="5"/>
      <c r="J9" s="5"/>
    </row>
    <row r="10" spans="1:10" x14ac:dyDescent="0.3">
      <c r="A10" s="39">
        <v>2009</v>
      </c>
      <c r="B10" s="55">
        <v>1176935</v>
      </c>
      <c r="C10" s="55">
        <v>621259</v>
      </c>
      <c r="D10" s="136">
        <v>184381</v>
      </c>
      <c r="E10" s="56">
        <v>29.67860425362047</v>
      </c>
      <c r="F10" s="29"/>
      <c r="G10" s="5"/>
      <c r="H10" s="5"/>
      <c r="I10" s="5"/>
      <c r="J10" s="5"/>
    </row>
    <row r="11" spans="1:10" x14ac:dyDescent="0.3">
      <c r="A11" s="39">
        <v>2010</v>
      </c>
      <c r="B11" s="55">
        <v>1151132</v>
      </c>
      <c r="C11" s="55">
        <v>607682</v>
      </c>
      <c r="D11" s="136">
        <v>167454</v>
      </c>
      <c r="E11" s="56">
        <v>27.556188927761561</v>
      </c>
      <c r="F11" s="29"/>
      <c r="G11" s="5"/>
      <c r="H11" s="5"/>
      <c r="I11" s="5"/>
      <c r="J11" s="5"/>
    </row>
    <row r="12" spans="1:10" x14ac:dyDescent="0.3">
      <c r="A12" s="39">
        <v>2011</v>
      </c>
      <c r="B12" s="55">
        <v>1156735</v>
      </c>
      <c r="C12" s="55">
        <v>577829</v>
      </c>
      <c r="D12" s="136">
        <v>138936</v>
      </c>
      <c r="E12" s="56">
        <v>24.044483748652283</v>
      </c>
      <c r="F12" s="29"/>
      <c r="G12" s="5"/>
      <c r="H12" s="5"/>
      <c r="I12" s="5"/>
      <c r="J12" s="5"/>
    </row>
    <row r="13" spans="1:10" x14ac:dyDescent="0.3">
      <c r="A13" s="39">
        <v>2012</v>
      </c>
      <c r="B13" s="55">
        <v>1166137</v>
      </c>
      <c r="C13" s="55">
        <v>529051</v>
      </c>
      <c r="D13" s="136">
        <v>113746</v>
      </c>
      <c r="E13" s="56">
        <v>21.500006615619288</v>
      </c>
      <c r="F13" s="29"/>
      <c r="G13" s="5"/>
      <c r="H13" s="5"/>
      <c r="I13" s="5"/>
      <c r="J13" s="5"/>
    </row>
    <row r="14" spans="1:10" x14ac:dyDescent="0.3">
      <c r="A14" s="39">
        <v>2013</v>
      </c>
      <c r="B14" s="55">
        <v>1144076</v>
      </c>
      <c r="C14" s="55">
        <v>515112</v>
      </c>
      <c r="D14" s="136">
        <v>100766</v>
      </c>
      <c r="E14" s="56">
        <v>19.561959340881209</v>
      </c>
      <c r="F14" s="29"/>
      <c r="G14" s="5"/>
      <c r="H14" s="5"/>
      <c r="I14" s="5"/>
      <c r="J14" s="5"/>
    </row>
    <row r="15" spans="1:10" x14ac:dyDescent="0.3">
      <c r="A15" s="39">
        <v>2014</v>
      </c>
      <c r="B15" s="55">
        <v>1146726</v>
      </c>
      <c r="C15" s="55">
        <v>505100</v>
      </c>
      <c r="D15" s="136">
        <v>83835</v>
      </c>
      <c r="E15" s="56">
        <v>16.597703425064346</v>
      </c>
      <c r="F15" s="29"/>
      <c r="G15" s="5"/>
      <c r="H15" s="5"/>
      <c r="I15" s="5"/>
      <c r="J15" s="5"/>
    </row>
    <row r="16" spans="1:10" x14ac:dyDescent="0.3">
      <c r="A16" s="39">
        <v>2015</v>
      </c>
      <c r="B16" s="55">
        <v>1111408</v>
      </c>
      <c r="C16" s="55">
        <v>500267</v>
      </c>
      <c r="D16" s="136">
        <v>78544</v>
      </c>
      <c r="E16" s="56">
        <v>15.700415977867818</v>
      </c>
      <c r="F16" s="29"/>
      <c r="G16" s="5"/>
      <c r="H16" s="5"/>
      <c r="I16" s="5"/>
      <c r="J16" s="5"/>
    </row>
    <row r="17" spans="1:10" x14ac:dyDescent="0.3">
      <c r="A17" s="39">
        <v>2016</v>
      </c>
      <c r="B17" s="55">
        <v>1040781</v>
      </c>
      <c r="C17" s="55">
        <v>494143</v>
      </c>
      <c r="D17" s="136">
        <v>78735</v>
      </c>
      <c r="E17" s="56">
        <v>15.933646737887615</v>
      </c>
      <c r="F17" s="29"/>
      <c r="G17" s="5"/>
      <c r="H17" s="5"/>
      <c r="I17" s="5"/>
      <c r="J17" s="5"/>
    </row>
    <row r="18" spans="1:10" x14ac:dyDescent="0.3">
      <c r="A18" s="39">
        <v>2017</v>
      </c>
      <c r="B18" s="55">
        <v>1038335</v>
      </c>
      <c r="C18" s="55">
        <v>492951</v>
      </c>
      <c r="D18" s="136">
        <v>78365</v>
      </c>
      <c r="E18" s="56">
        <v>15.897117563408939</v>
      </c>
      <c r="F18" s="29"/>
      <c r="G18" s="5"/>
      <c r="H18" s="5"/>
      <c r="I18" s="5"/>
      <c r="J18" s="5"/>
    </row>
    <row r="19" spans="1:10" x14ac:dyDescent="0.3">
      <c r="A19" s="39">
        <v>2018</v>
      </c>
      <c r="B19" s="57">
        <v>1094738</v>
      </c>
      <c r="C19" s="57">
        <v>495468</v>
      </c>
      <c r="D19" s="136">
        <v>78116</v>
      </c>
      <c r="E19" s="58">
        <v>15.766103966351006</v>
      </c>
      <c r="F19" s="29"/>
      <c r="G19" s="5"/>
      <c r="H19" s="5"/>
      <c r="I19" s="5"/>
      <c r="J19" s="5"/>
    </row>
    <row r="20" spans="1:10" x14ac:dyDescent="0.3">
      <c r="A20" s="39">
        <v>2019</v>
      </c>
      <c r="B20" s="57">
        <v>1129309</v>
      </c>
      <c r="C20" s="57">
        <v>494446</v>
      </c>
      <c r="D20" s="136">
        <v>76180</v>
      </c>
      <c r="E20" s="58">
        <v>15.407142539326843</v>
      </c>
      <c r="F20" s="29"/>
      <c r="G20" s="5"/>
      <c r="H20" s="5"/>
      <c r="I20" s="5"/>
      <c r="J20" s="5"/>
    </row>
    <row r="21" spans="1:10" x14ac:dyDescent="0.3">
      <c r="A21" s="39">
        <v>2020</v>
      </c>
      <c r="B21" s="57">
        <v>1144808</v>
      </c>
      <c r="C21" s="57">
        <v>489346</v>
      </c>
      <c r="D21" s="136">
        <v>77663</v>
      </c>
      <c r="E21" s="58">
        <v>15.870774462241441</v>
      </c>
      <c r="F21" s="29"/>
      <c r="G21" s="5"/>
      <c r="H21" s="5"/>
      <c r="I21" s="5"/>
      <c r="J21" s="5"/>
    </row>
    <row r="22" spans="1:10" x14ac:dyDescent="0.3">
      <c r="A22" s="39">
        <v>2021</v>
      </c>
      <c r="B22" s="12">
        <v>1143957</v>
      </c>
      <c r="C22" s="12">
        <v>630273</v>
      </c>
      <c r="D22" s="137">
        <v>82630</v>
      </c>
      <c r="E22" s="59">
        <v>13.110191932702179</v>
      </c>
      <c r="F22" s="29"/>
    </row>
    <row r="23" spans="1:10" x14ac:dyDescent="0.3">
      <c r="A23" s="39">
        <v>2022</v>
      </c>
      <c r="B23" s="12">
        <v>1113231</v>
      </c>
      <c r="C23" s="12">
        <v>597777</v>
      </c>
      <c r="D23" s="137">
        <v>77577</v>
      </c>
      <c r="E23" s="59">
        <v>12.977581941091746</v>
      </c>
      <c r="F23" s="29"/>
    </row>
    <row r="24" spans="1:10" x14ac:dyDescent="0.3">
      <c r="A24" s="39">
        <v>2023</v>
      </c>
      <c r="B24" s="69">
        <v>1083109</v>
      </c>
      <c r="C24" s="114">
        <v>527576</v>
      </c>
      <c r="D24" s="138">
        <v>75737</v>
      </c>
      <c r="E24" s="70">
        <v>14.355656815321394</v>
      </c>
      <c r="F24" s="29"/>
    </row>
    <row r="25" spans="1:10" x14ac:dyDescent="0.3">
      <c r="A25" s="39">
        <v>2024</v>
      </c>
      <c r="B25" s="69">
        <v>1072778</v>
      </c>
      <c r="C25" s="114">
        <v>521116</v>
      </c>
      <c r="D25" s="138">
        <v>73757</v>
      </c>
      <c r="E25" s="70">
        <v>14.153662524274827</v>
      </c>
      <c r="F25" s="29"/>
    </row>
    <row r="26" spans="1:10" x14ac:dyDescent="0.3">
      <c r="A26" s="39">
        <v>2025</v>
      </c>
      <c r="B26" s="113">
        <v>1072228</v>
      </c>
      <c r="C26" s="115">
        <v>525888</v>
      </c>
      <c r="D26" s="138">
        <v>74081</v>
      </c>
      <c r="E26" s="109">
        <v>14.086839783375929</v>
      </c>
      <c r="F26" s="29"/>
    </row>
    <row r="27" spans="1:10" x14ac:dyDescent="0.3">
      <c r="A27" s="39">
        <v>2026</v>
      </c>
      <c r="B27" s="132">
        <v>1072842</v>
      </c>
      <c r="C27" s="135">
        <v>533374</v>
      </c>
      <c r="D27" s="135">
        <v>74078</v>
      </c>
      <c r="E27" s="109">
        <v>13.888565996842742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"/>
  <sheetViews>
    <sheetView zoomScale="92" zoomScaleNormal="92" workbookViewId="0">
      <selection activeCell="B3" sqref="B3:G27"/>
    </sheetView>
  </sheetViews>
  <sheetFormatPr defaultRowHeight="14.4" x14ac:dyDescent="0.3"/>
  <cols>
    <col min="2" max="2" width="10.88671875" customWidth="1"/>
    <col min="3" max="3" width="11.6640625" customWidth="1"/>
    <col min="4" max="4" width="9.33203125" customWidth="1"/>
    <col min="5" max="5" width="17" customWidth="1"/>
    <col min="6" max="6" width="13.6640625" customWidth="1"/>
    <col min="7" max="7" width="11.5546875" customWidth="1"/>
    <col min="8" max="8" width="9.6640625" customWidth="1"/>
    <col min="17" max="17" width="9.33203125" customWidth="1"/>
  </cols>
  <sheetData>
    <row r="1" spans="1:15" ht="15" thickBot="1" x14ac:dyDescent="0.35">
      <c r="B1" s="143" t="s">
        <v>137</v>
      </c>
      <c r="C1" s="144"/>
      <c r="D1" s="145"/>
    </row>
    <row r="2" spans="1:15" ht="55.2" x14ac:dyDescent="0.3">
      <c r="A2" s="40"/>
      <c r="B2" s="32" t="s">
        <v>111</v>
      </c>
      <c r="C2" s="32" t="s">
        <v>112</v>
      </c>
      <c r="D2" s="118" t="s">
        <v>113</v>
      </c>
      <c r="E2" s="119" t="s">
        <v>114</v>
      </c>
      <c r="F2" s="119" t="s">
        <v>115</v>
      </c>
      <c r="G2" s="120" t="s">
        <v>121</v>
      </c>
      <c r="I2" s="9"/>
      <c r="J2" s="9"/>
      <c r="K2" s="9"/>
      <c r="L2" s="9"/>
      <c r="M2" s="9"/>
      <c r="N2" s="9"/>
    </row>
    <row r="3" spans="1:15" x14ac:dyDescent="0.3">
      <c r="A3" s="39">
        <v>2002</v>
      </c>
      <c r="B3" s="46">
        <v>16.760000000000002</v>
      </c>
      <c r="C3" s="22">
        <v>13.99</v>
      </c>
      <c r="D3" s="46">
        <v>9.58</v>
      </c>
      <c r="E3" s="46">
        <v>1.72</v>
      </c>
      <c r="F3" s="47">
        <v>8.3000000000000007</v>
      </c>
      <c r="G3" s="46">
        <v>3.82</v>
      </c>
      <c r="I3" s="4"/>
      <c r="J3" s="4"/>
      <c r="K3" s="4"/>
      <c r="L3" s="36"/>
      <c r="M3" s="36"/>
      <c r="N3" s="36"/>
    </row>
    <row r="4" spans="1:15" x14ac:dyDescent="0.3">
      <c r="A4" s="39">
        <v>2003</v>
      </c>
      <c r="B4" s="46">
        <v>17.27</v>
      </c>
      <c r="C4" s="22">
        <v>14.37</v>
      </c>
      <c r="D4" s="46">
        <v>9.41</v>
      </c>
      <c r="E4" s="46">
        <v>1.65</v>
      </c>
      <c r="F4" s="47">
        <v>8.65</v>
      </c>
      <c r="G4" s="46">
        <v>4.0199999999999996</v>
      </c>
      <c r="I4" s="4"/>
      <c r="J4" s="4"/>
      <c r="K4" s="4"/>
      <c r="L4" s="36"/>
      <c r="M4" s="36"/>
      <c r="N4" s="36"/>
    </row>
    <row r="5" spans="1:15" x14ac:dyDescent="0.3">
      <c r="A5" s="39">
        <v>2004</v>
      </c>
      <c r="B5" s="46">
        <v>17.690000000000001</v>
      </c>
      <c r="C5" s="22">
        <v>14.65</v>
      </c>
      <c r="D5" s="46">
        <v>9.1999999999999993</v>
      </c>
      <c r="E5" s="46">
        <v>1.56</v>
      </c>
      <c r="F5" s="47">
        <v>8.93</v>
      </c>
      <c r="G5" s="46">
        <v>4.2</v>
      </c>
      <c r="I5" s="4"/>
      <c r="J5" s="4"/>
      <c r="K5" s="4"/>
      <c r="L5" s="36"/>
      <c r="M5" s="36"/>
      <c r="N5" s="36"/>
    </row>
    <row r="6" spans="1:15" x14ac:dyDescent="0.3">
      <c r="A6" s="39">
        <v>2005</v>
      </c>
      <c r="B6" s="46">
        <v>18.02</v>
      </c>
      <c r="C6" s="22">
        <v>14.86</v>
      </c>
      <c r="D6" s="46">
        <v>8.99</v>
      </c>
      <c r="E6" s="46">
        <v>1.49</v>
      </c>
      <c r="F6" s="47">
        <v>9.15</v>
      </c>
      <c r="G6" s="46">
        <v>4.3600000000000003</v>
      </c>
      <c r="I6" s="4"/>
      <c r="J6" s="4"/>
      <c r="K6" s="4"/>
      <c r="L6" s="36"/>
      <c r="M6" s="36"/>
      <c r="N6" s="36"/>
    </row>
    <row r="7" spans="1:15" x14ac:dyDescent="0.3">
      <c r="A7" s="39">
        <v>2006</v>
      </c>
      <c r="B7" s="46">
        <v>18.329999999999998</v>
      </c>
      <c r="C7" s="22">
        <v>15.03</v>
      </c>
      <c r="D7" s="46">
        <v>8.82</v>
      </c>
      <c r="E7" s="46">
        <v>1.43</v>
      </c>
      <c r="F7" s="47">
        <v>9.33</v>
      </c>
      <c r="G7" s="46">
        <v>4.5</v>
      </c>
      <c r="I7" s="4"/>
      <c r="J7" s="4"/>
      <c r="K7" s="4"/>
      <c r="L7" s="36"/>
      <c r="M7" s="36"/>
      <c r="N7" s="36"/>
    </row>
    <row r="8" spans="1:15" x14ac:dyDescent="0.3">
      <c r="A8" s="39">
        <v>2007</v>
      </c>
      <c r="B8" s="46">
        <v>18.63</v>
      </c>
      <c r="C8" s="22">
        <v>15.19</v>
      </c>
      <c r="D8" s="46">
        <v>8.6300000000000008</v>
      </c>
      <c r="E8" s="46">
        <v>1.36</v>
      </c>
      <c r="F8" s="47">
        <v>9.48</v>
      </c>
      <c r="G8" s="46">
        <v>4.6399999999999997</v>
      </c>
      <c r="I8" s="4"/>
      <c r="J8" s="4"/>
      <c r="K8" s="4"/>
      <c r="L8" s="36"/>
      <c r="M8" s="36"/>
      <c r="N8" s="36"/>
    </row>
    <row r="9" spans="1:15" x14ac:dyDescent="0.3">
      <c r="A9" s="39">
        <v>2008</v>
      </c>
      <c r="B9" s="46">
        <v>18.95</v>
      </c>
      <c r="C9" s="22">
        <v>15.39</v>
      </c>
      <c r="D9" s="46">
        <v>8.43</v>
      </c>
      <c r="E9" s="46">
        <v>1.29</v>
      </c>
      <c r="F9" s="47">
        <v>9.64</v>
      </c>
      <c r="G9" s="46">
        <v>4.79</v>
      </c>
      <c r="I9" s="4"/>
      <c r="J9" s="4"/>
      <c r="K9" s="4"/>
      <c r="L9" s="36"/>
      <c r="M9" s="36"/>
      <c r="N9" s="36"/>
    </row>
    <row r="10" spans="1:15" x14ac:dyDescent="0.3">
      <c r="A10" s="39">
        <v>2009</v>
      </c>
      <c r="B10" s="46">
        <v>19.309999999999999</v>
      </c>
      <c r="C10" s="22">
        <v>15.62</v>
      </c>
      <c r="D10" s="46">
        <v>8.25</v>
      </c>
      <c r="E10" s="46">
        <v>1.27</v>
      </c>
      <c r="F10" s="47">
        <v>9.81</v>
      </c>
      <c r="G10" s="46">
        <v>4.9400000000000004</v>
      </c>
      <c r="I10" s="4"/>
      <c r="J10" s="4"/>
      <c r="K10" s="4"/>
      <c r="L10" s="36"/>
      <c r="M10" s="36"/>
      <c r="N10" s="36"/>
    </row>
    <row r="11" spans="1:15" x14ac:dyDescent="0.3">
      <c r="A11" s="39">
        <v>2010</v>
      </c>
      <c r="B11" s="46">
        <v>19.7</v>
      </c>
      <c r="C11" s="22">
        <v>15.87</v>
      </c>
      <c r="D11" s="46">
        <v>8.1</v>
      </c>
      <c r="E11" s="46">
        <v>1.24</v>
      </c>
      <c r="F11" s="47">
        <v>9.99</v>
      </c>
      <c r="G11" s="46">
        <v>5.0999999999999996</v>
      </c>
      <c r="I11" s="4"/>
      <c r="J11" s="4"/>
      <c r="K11" s="4"/>
      <c r="L11" s="36"/>
      <c r="M11" s="36"/>
      <c r="N11" s="36"/>
    </row>
    <row r="12" spans="1:15" x14ac:dyDescent="0.3">
      <c r="A12" s="39">
        <v>2011</v>
      </c>
      <c r="B12" s="46">
        <v>20.05</v>
      </c>
      <c r="C12" s="22">
        <v>16.12</v>
      </c>
      <c r="D12" s="46">
        <v>7.92</v>
      </c>
      <c r="E12" s="46">
        <v>1.1499999999999999</v>
      </c>
      <c r="F12" s="47">
        <v>10.16</v>
      </c>
      <c r="G12" s="46">
        <v>5.27</v>
      </c>
      <c r="I12" s="4"/>
      <c r="J12" s="4"/>
      <c r="K12" s="4"/>
      <c r="L12" s="36"/>
      <c r="M12" s="36"/>
      <c r="N12" s="36"/>
    </row>
    <row r="13" spans="1:15" x14ac:dyDescent="0.3">
      <c r="A13" s="39">
        <v>2012</v>
      </c>
      <c r="B13" s="46">
        <v>20.53</v>
      </c>
      <c r="C13" s="22">
        <v>16.46</v>
      </c>
      <c r="D13" s="46">
        <v>7.85</v>
      </c>
      <c r="E13" s="46">
        <v>1.17</v>
      </c>
      <c r="F13" s="47">
        <v>10.39</v>
      </c>
      <c r="G13" s="46">
        <v>5.47</v>
      </c>
      <c r="I13" s="4"/>
      <c r="J13" s="4"/>
      <c r="K13" s="4"/>
      <c r="L13" s="36"/>
      <c r="M13" s="36"/>
      <c r="N13" s="36"/>
      <c r="O13" s="36"/>
    </row>
    <row r="14" spans="1:15" x14ac:dyDescent="0.3">
      <c r="A14" s="39">
        <v>2013</v>
      </c>
      <c r="B14" s="46">
        <v>20.94</v>
      </c>
      <c r="C14" s="22">
        <v>16.739999999999998</v>
      </c>
      <c r="D14" s="46">
        <v>7.69</v>
      </c>
      <c r="E14" s="46">
        <v>1.06</v>
      </c>
      <c r="F14" s="47">
        <v>10.58</v>
      </c>
      <c r="G14" s="46">
        <v>5.66</v>
      </c>
      <c r="I14" s="4"/>
      <c r="J14" s="4"/>
      <c r="K14" s="4"/>
      <c r="L14" s="36"/>
      <c r="M14" s="36"/>
      <c r="N14" s="36"/>
      <c r="O14" s="36"/>
    </row>
    <row r="15" spans="1:15" x14ac:dyDescent="0.3">
      <c r="A15" s="39">
        <v>2014</v>
      </c>
      <c r="B15" s="46">
        <v>21.25</v>
      </c>
      <c r="C15" s="22">
        <v>16.940000000000001</v>
      </c>
      <c r="D15" s="46">
        <v>7.44</v>
      </c>
      <c r="E15" s="46">
        <v>0.93</v>
      </c>
      <c r="F15" s="47">
        <v>10.73</v>
      </c>
      <c r="G15" s="46">
        <v>5.83</v>
      </c>
      <c r="I15" s="4"/>
      <c r="J15" s="4"/>
      <c r="K15" s="4"/>
      <c r="L15" s="36"/>
      <c r="M15" s="36"/>
      <c r="N15" s="36"/>
      <c r="O15" s="36"/>
    </row>
    <row r="16" spans="1:15" x14ac:dyDescent="0.3">
      <c r="A16" s="39">
        <v>2015</v>
      </c>
      <c r="B16" s="46">
        <v>21.51</v>
      </c>
      <c r="C16" s="22">
        <v>17.09</v>
      </c>
      <c r="D16" s="46">
        <v>7.2</v>
      </c>
      <c r="E16" s="46">
        <v>0.88</v>
      </c>
      <c r="F16" s="47">
        <v>10.87</v>
      </c>
      <c r="G16" s="46">
        <v>6</v>
      </c>
      <c r="I16" s="4"/>
      <c r="J16" s="4"/>
      <c r="K16" s="4"/>
      <c r="L16" s="36"/>
      <c r="M16" s="36"/>
      <c r="N16" s="36"/>
      <c r="O16" s="36"/>
    </row>
    <row r="17" spans="1:15" x14ac:dyDescent="0.3">
      <c r="A17" s="39">
        <v>2016</v>
      </c>
      <c r="B17" s="46">
        <v>21.77</v>
      </c>
      <c r="C17" s="22">
        <v>17.25</v>
      </c>
      <c r="D17" s="46">
        <v>7.05</v>
      </c>
      <c r="E17" s="46">
        <v>0.91</v>
      </c>
      <c r="F17" s="47">
        <v>11.03</v>
      </c>
      <c r="G17" s="46">
        <v>6.17</v>
      </c>
      <c r="I17" s="4"/>
      <c r="J17" s="4"/>
      <c r="K17" s="4"/>
      <c r="L17" s="36"/>
      <c r="M17" s="36"/>
      <c r="N17" s="36"/>
      <c r="O17" s="36"/>
    </row>
    <row r="18" spans="1:15" x14ac:dyDescent="0.3">
      <c r="A18" s="39">
        <v>2017</v>
      </c>
      <c r="B18" s="46">
        <v>21.99</v>
      </c>
      <c r="C18" s="22">
        <v>17.37</v>
      </c>
      <c r="D18" s="46">
        <v>6.93</v>
      </c>
      <c r="E18" s="46">
        <v>0.89</v>
      </c>
      <c r="F18" s="47">
        <v>11.18</v>
      </c>
      <c r="G18" s="46">
        <v>6.34</v>
      </c>
      <c r="I18" s="4"/>
      <c r="J18" s="4"/>
      <c r="K18" s="4"/>
      <c r="L18" s="36"/>
      <c r="M18" s="36"/>
      <c r="N18" s="36"/>
      <c r="O18" s="36"/>
    </row>
    <row r="19" spans="1:15" x14ac:dyDescent="0.3">
      <c r="A19" s="39">
        <v>2018</v>
      </c>
      <c r="B19" s="22">
        <v>22.22</v>
      </c>
      <c r="C19" s="22">
        <v>17.510000000000002</v>
      </c>
      <c r="D19" s="22">
        <v>6.88</v>
      </c>
      <c r="E19" s="22">
        <v>0.92</v>
      </c>
      <c r="F19" s="11">
        <v>11.33</v>
      </c>
      <c r="G19" s="22">
        <v>6.52</v>
      </c>
      <c r="I19" s="4"/>
      <c r="J19" s="4"/>
      <c r="K19" s="4"/>
      <c r="L19" s="36"/>
      <c r="M19" s="36"/>
      <c r="N19" s="36"/>
      <c r="O19" s="36"/>
    </row>
    <row r="20" spans="1:15" x14ac:dyDescent="0.3">
      <c r="A20" s="39">
        <v>2019</v>
      </c>
      <c r="B20" s="22">
        <v>22.39</v>
      </c>
      <c r="C20" s="22">
        <v>17.600000000000001</v>
      </c>
      <c r="D20" s="22">
        <v>6.83</v>
      </c>
      <c r="E20" s="22">
        <v>0.91</v>
      </c>
      <c r="F20" s="11">
        <v>11.47</v>
      </c>
      <c r="G20" s="22">
        <v>6.7</v>
      </c>
      <c r="I20" s="4"/>
      <c r="J20" s="4"/>
      <c r="K20" s="4"/>
      <c r="L20" s="36"/>
      <c r="M20" s="36"/>
      <c r="N20" s="36"/>
      <c r="O20" s="36"/>
    </row>
    <row r="21" spans="1:15" x14ac:dyDescent="0.3">
      <c r="A21" s="39">
        <v>2020</v>
      </c>
      <c r="B21" s="22">
        <v>22.47</v>
      </c>
      <c r="C21" s="22">
        <v>17.63</v>
      </c>
      <c r="D21" s="22">
        <v>6.78</v>
      </c>
      <c r="E21" s="22">
        <v>0.9</v>
      </c>
      <c r="F21" s="11">
        <v>11.6</v>
      </c>
      <c r="G21" s="22">
        <v>6.88</v>
      </c>
      <c r="I21" s="4"/>
      <c r="J21" s="4"/>
      <c r="K21" s="4"/>
      <c r="L21" s="36"/>
      <c r="M21" s="36"/>
      <c r="N21" s="36"/>
      <c r="O21" s="36"/>
    </row>
    <row r="22" spans="1:15" x14ac:dyDescent="0.3">
      <c r="A22" s="39">
        <v>2021</v>
      </c>
      <c r="B22" s="22">
        <v>22.48</v>
      </c>
      <c r="C22" s="22">
        <v>17.600000000000001</v>
      </c>
      <c r="D22" s="45">
        <v>6.7</v>
      </c>
      <c r="E22" s="22">
        <v>0.89</v>
      </c>
      <c r="F22" s="11">
        <v>11.72</v>
      </c>
      <c r="G22" s="22">
        <v>7.02</v>
      </c>
      <c r="O22" s="36"/>
    </row>
    <row r="23" spans="1:15" x14ac:dyDescent="0.3">
      <c r="A23" s="39">
        <v>2022</v>
      </c>
      <c r="B23" s="22">
        <v>22.4</v>
      </c>
      <c r="C23" s="22">
        <v>17.5</v>
      </c>
      <c r="D23" s="45">
        <v>6.6</v>
      </c>
      <c r="E23" s="22">
        <v>0.82</v>
      </c>
      <c r="F23" s="11">
        <v>11.82</v>
      </c>
      <c r="G23" s="22">
        <v>7.15</v>
      </c>
      <c r="O23" s="36"/>
    </row>
    <row r="24" spans="1:15" x14ac:dyDescent="0.3">
      <c r="A24" s="39">
        <v>2023</v>
      </c>
      <c r="B24" s="22">
        <v>22.28</v>
      </c>
      <c r="C24" s="22">
        <v>17.37</v>
      </c>
      <c r="D24" s="22">
        <v>6.53</v>
      </c>
      <c r="E24" s="22">
        <v>0.84</v>
      </c>
      <c r="F24" s="11">
        <v>11.93</v>
      </c>
      <c r="G24" s="22">
        <v>7.3</v>
      </c>
      <c r="O24" s="36"/>
    </row>
    <row r="25" spans="1:15" x14ac:dyDescent="0.3">
      <c r="A25" s="39">
        <v>2024</v>
      </c>
      <c r="B25" s="22">
        <v>22.17</v>
      </c>
      <c r="C25" s="22">
        <v>17.239999999999998</v>
      </c>
      <c r="D25" s="22">
        <v>6.47</v>
      </c>
      <c r="E25" s="22">
        <v>0.86</v>
      </c>
      <c r="F25" s="11">
        <v>12.06</v>
      </c>
      <c r="G25" s="22">
        <v>7.47</v>
      </c>
      <c r="O25" s="36"/>
    </row>
    <row r="26" spans="1:15" x14ac:dyDescent="0.3">
      <c r="A26" s="39">
        <v>2025</v>
      </c>
      <c r="B26" s="37">
        <v>22.06</v>
      </c>
      <c r="C26" s="37">
        <v>17.12</v>
      </c>
      <c r="D26" s="15">
        <v>6.44</v>
      </c>
      <c r="E26" s="15">
        <v>0.87</v>
      </c>
      <c r="F26" s="109">
        <v>12.19</v>
      </c>
      <c r="G26" s="37">
        <v>7.65</v>
      </c>
      <c r="O26" s="36"/>
    </row>
    <row r="27" spans="1:15" x14ac:dyDescent="0.3">
      <c r="A27" s="131">
        <v>2026</v>
      </c>
      <c r="B27" s="15">
        <v>21.93</v>
      </c>
      <c r="C27" s="37">
        <v>17</v>
      </c>
      <c r="D27" s="15">
        <v>6.42</v>
      </c>
      <c r="E27" s="15">
        <v>0.87</v>
      </c>
      <c r="F27" s="109">
        <v>12.33</v>
      </c>
      <c r="G27" s="15">
        <v>7.83</v>
      </c>
      <c r="O27" s="36"/>
    </row>
    <row r="28" spans="1:15" x14ac:dyDescent="0.3">
      <c r="O28" s="36"/>
    </row>
    <row r="29" spans="1:15" x14ac:dyDescent="0.3">
      <c r="O29" s="36"/>
    </row>
    <row r="30" spans="1:15" x14ac:dyDescent="0.3">
      <c r="O3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U25"/>
  <sheetViews>
    <sheetView workbookViewId="0">
      <selection activeCell="C2" sqref="C2:G25"/>
    </sheetView>
  </sheetViews>
  <sheetFormatPr defaultRowHeight="14.4" x14ac:dyDescent="0.3"/>
  <cols>
    <col min="2" max="2" width="11.33203125" customWidth="1"/>
    <col min="3" max="3" width="12" customWidth="1"/>
    <col min="4" max="4" width="12.109375" bestFit="1" customWidth="1"/>
    <col min="5" max="6" width="11.33203125" customWidth="1"/>
    <col min="7" max="7" width="11.44140625" bestFit="1" customWidth="1"/>
  </cols>
  <sheetData>
    <row r="1" spans="2:21" ht="28.8" x14ac:dyDescent="0.3">
      <c r="B1" s="1"/>
      <c r="C1" s="121" t="s">
        <v>116</v>
      </c>
      <c r="D1" s="121" t="s">
        <v>113</v>
      </c>
      <c r="E1" s="121" t="s">
        <v>118</v>
      </c>
      <c r="F1" s="121" t="s">
        <v>117</v>
      </c>
      <c r="G1" s="117" t="s">
        <v>9</v>
      </c>
    </row>
    <row r="2" spans="2:21" x14ac:dyDescent="0.3">
      <c r="B2" s="1" t="s">
        <v>74</v>
      </c>
      <c r="C2" s="49">
        <v>-1.36</v>
      </c>
      <c r="D2" s="49">
        <v>3.19</v>
      </c>
      <c r="E2" s="49">
        <v>1.64</v>
      </c>
      <c r="F2" s="49">
        <v>1.37</v>
      </c>
      <c r="G2" s="49">
        <v>0.98</v>
      </c>
      <c r="I2" s="4"/>
      <c r="J2" s="4"/>
      <c r="K2" s="4"/>
      <c r="L2" s="4"/>
      <c r="M2" s="4"/>
      <c r="N2" s="4"/>
    </row>
    <row r="3" spans="2:21" x14ac:dyDescent="0.3">
      <c r="B3" s="1" t="s">
        <v>75</v>
      </c>
      <c r="C3" s="49">
        <v>-0.91</v>
      </c>
      <c r="D3" s="49">
        <v>2.96</v>
      </c>
      <c r="E3" s="49">
        <v>1.65</v>
      </c>
      <c r="F3" s="49">
        <v>1.4</v>
      </c>
      <c r="G3" s="49">
        <v>1.1100000000000001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x14ac:dyDescent="0.3">
      <c r="B4" s="1" t="s">
        <v>76</v>
      </c>
      <c r="C4" s="49">
        <v>-0.22</v>
      </c>
      <c r="D4" s="49">
        <v>2.4900000000000002</v>
      </c>
      <c r="E4" s="49">
        <v>1.65</v>
      </c>
      <c r="F4" s="49">
        <v>1.6</v>
      </c>
      <c r="G4" s="49">
        <v>1.25</v>
      </c>
      <c r="I4" s="4"/>
      <c r="J4" s="4"/>
      <c r="K4" s="4"/>
      <c r="L4" s="4"/>
      <c r="M4" s="4"/>
      <c r="N4" s="4"/>
    </row>
    <row r="5" spans="2:21" x14ac:dyDescent="0.3">
      <c r="B5" s="1" t="s">
        <v>77</v>
      </c>
      <c r="C5" s="49">
        <v>0.22</v>
      </c>
      <c r="D5" s="49">
        <v>1.85</v>
      </c>
      <c r="E5" s="49">
        <v>1.76</v>
      </c>
      <c r="F5" s="49">
        <v>1.83</v>
      </c>
      <c r="G5" s="49">
        <v>1.32</v>
      </c>
      <c r="I5" s="4"/>
      <c r="J5" s="4"/>
      <c r="K5" s="4"/>
      <c r="L5" s="4"/>
      <c r="M5" s="4"/>
      <c r="N5" s="4"/>
    </row>
    <row r="6" spans="2:21" x14ac:dyDescent="0.3">
      <c r="B6" s="1" t="s">
        <v>78</v>
      </c>
      <c r="C6" s="49">
        <v>0.47</v>
      </c>
      <c r="D6" s="49">
        <v>1.37</v>
      </c>
      <c r="E6" s="49">
        <v>1.92</v>
      </c>
      <c r="F6" s="49">
        <v>1.92</v>
      </c>
      <c r="G6" s="49">
        <v>1.37</v>
      </c>
      <c r="I6" s="4"/>
      <c r="J6" s="4"/>
      <c r="K6" s="4"/>
      <c r="L6" s="4"/>
      <c r="M6" s="4"/>
      <c r="N6" s="4"/>
    </row>
    <row r="7" spans="2:21" x14ac:dyDescent="0.3">
      <c r="B7" s="1" t="s">
        <v>79</v>
      </c>
      <c r="C7" s="49">
        <v>0.7</v>
      </c>
      <c r="D7" s="49">
        <v>0.83</v>
      </c>
      <c r="E7" s="49">
        <v>2.1800000000000002</v>
      </c>
      <c r="F7" s="49">
        <v>2.0099999999999998</v>
      </c>
      <c r="G7" s="49">
        <v>1.44</v>
      </c>
      <c r="I7" s="4"/>
      <c r="J7" s="4"/>
      <c r="K7" s="4"/>
      <c r="L7" s="4"/>
      <c r="M7" s="4"/>
      <c r="N7" s="4"/>
    </row>
    <row r="8" spans="2:21" x14ac:dyDescent="0.3">
      <c r="B8" s="1" t="s">
        <v>80</v>
      </c>
      <c r="C8" s="49">
        <v>0.7</v>
      </c>
      <c r="D8" s="49">
        <v>0.16</v>
      </c>
      <c r="E8" s="49">
        <v>2.4700000000000002</v>
      </c>
      <c r="F8" s="49">
        <v>2.17</v>
      </c>
      <c r="G8" s="49">
        <v>1.44</v>
      </c>
      <c r="I8" s="4"/>
      <c r="J8" s="4"/>
      <c r="K8" s="4"/>
      <c r="L8" s="4"/>
      <c r="M8" s="4"/>
      <c r="N8" s="4"/>
    </row>
    <row r="9" spans="2:21" x14ac:dyDescent="0.3">
      <c r="B9" s="1" t="s">
        <v>81</v>
      </c>
      <c r="C9" s="49">
        <v>0.81</v>
      </c>
      <c r="D9" s="49">
        <v>-0.76</v>
      </c>
      <c r="E9" s="49">
        <v>2.74</v>
      </c>
      <c r="F9" s="49">
        <v>2.35</v>
      </c>
      <c r="G9" s="49">
        <v>1.42</v>
      </c>
      <c r="I9" s="4"/>
      <c r="J9" s="4"/>
      <c r="K9" s="4"/>
      <c r="L9" s="4"/>
      <c r="M9" s="4"/>
      <c r="N9" s="4"/>
    </row>
    <row r="10" spans="2:21" x14ac:dyDescent="0.3">
      <c r="B10" s="1" t="s">
        <v>82</v>
      </c>
      <c r="C10" s="49">
        <v>0.94</v>
      </c>
      <c r="D10" s="49">
        <v>-0.75</v>
      </c>
      <c r="E10" s="49">
        <v>2.73</v>
      </c>
      <c r="F10" s="49">
        <v>2.54</v>
      </c>
      <c r="G10" s="49">
        <v>1.49</v>
      </c>
      <c r="I10" s="4"/>
      <c r="J10" s="4"/>
      <c r="K10" s="4"/>
      <c r="L10" s="4"/>
      <c r="M10" s="4"/>
      <c r="N10" s="4"/>
    </row>
    <row r="11" spans="2:21" x14ac:dyDescent="0.3">
      <c r="B11" s="1" t="s">
        <v>83</v>
      </c>
      <c r="C11" s="49">
        <v>1.43</v>
      </c>
      <c r="D11" s="49">
        <v>-1.42</v>
      </c>
      <c r="E11" s="49">
        <v>2.84</v>
      </c>
      <c r="F11" s="49">
        <v>2.88</v>
      </c>
      <c r="G11" s="49">
        <v>1.6</v>
      </c>
      <c r="I11" s="4"/>
      <c r="J11" s="4"/>
      <c r="K11" s="4"/>
      <c r="L11" s="4"/>
      <c r="M11" s="4"/>
      <c r="N11" s="4"/>
    </row>
    <row r="12" spans="2:21" x14ac:dyDescent="0.3">
      <c r="B12" s="1" t="s">
        <v>84</v>
      </c>
      <c r="C12" s="49">
        <v>1.46</v>
      </c>
      <c r="D12" s="49">
        <v>-1.81</v>
      </c>
      <c r="E12" s="49">
        <v>2.85</v>
      </c>
      <c r="F12" s="49">
        <v>3</v>
      </c>
      <c r="G12" s="49">
        <v>1.57</v>
      </c>
      <c r="I12" s="4"/>
      <c r="J12" s="4"/>
      <c r="K12" s="4"/>
      <c r="L12" s="4"/>
      <c r="M12" s="4"/>
      <c r="N12" s="4"/>
    </row>
    <row r="13" spans="2:21" x14ac:dyDescent="0.3">
      <c r="B13" s="1" t="s">
        <v>85</v>
      </c>
      <c r="C13" s="49">
        <v>1.44</v>
      </c>
      <c r="D13" s="49">
        <v>-1.74</v>
      </c>
      <c r="E13" s="49">
        <v>2.78</v>
      </c>
      <c r="F13" s="49">
        <v>3.02</v>
      </c>
      <c r="G13" s="49">
        <v>1.58</v>
      </c>
      <c r="I13" s="4"/>
      <c r="J13" s="4"/>
      <c r="K13" s="4"/>
      <c r="L13" s="4"/>
      <c r="M13" s="4"/>
      <c r="N13" s="4"/>
    </row>
    <row r="14" spans="2:21" x14ac:dyDescent="0.3">
      <c r="B14" s="1" t="s">
        <v>86</v>
      </c>
      <c r="C14" s="49">
        <v>1.1599999999999999</v>
      </c>
      <c r="D14" s="49">
        <v>-1.43</v>
      </c>
      <c r="E14" s="49">
        <v>2.63</v>
      </c>
      <c r="F14" s="49">
        <v>3.01</v>
      </c>
      <c r="G14" s="49">
        <v>1.51</v>
      </c>
      <c r="I14" s="4"/>
      <c r="J14" s="4"/>
      <c r="K14" s="4"/>
      <c r="L14" s="4"/>
      <c r="M14" s="4"/>
      <c r="N14" s="4"/>
    </row>
    <row r="15" spans="2:21" x14ac:dyDescent="0.3">
      <c r="B15" s="1" t="s">
        <v>68</v>
      </c>
      <c r="C15" s="49">
        <v>0.71</v>
      </c>
      <c r="D15" s="49">
        <v>-1.1200000000000001</v>
      </c>
      <c r="E15" s="49">
        <v>2.44</v>
      </c>
      <c r="F15" s="49">
        <v>3.05</v>
      </c>
      <c r="G15" s="49">
        <v>1.38</v>
      </c>
      <c r="I15" s="4"/>
      <c r="J15" s="4"/>
      <c r="K15" s="4"/>
      <c r="L15" s="4"/>
      <c r="M15" s="4"/>
      <c r="N15" s="4"/>
    </row>
    <row r="16" spans="2:21" x14ac:dyDescent="0.3">
      <c r="B16" s="1" t="s">
        <v>87</v>
      </c>
      <c r="C16" s="49">
        <v>0.7</v>
      </c>
      <c r="D16" s="49">
        <v>-1.05</v>
      </c>
      <c r="E16" s="49">
        <v>2.36</v>
      </c>
      <c r="F16" s="49">
        <v>3.08</v>
      </c>
      <c r="G16" s="49">
        <v>1.38</v>
      </c>
      <c r="I16" s="4"/>
      <c r="J16" s="4"/>
      <c r="K16" s="4"/>
      <c r="L16" s="4"/>
      <c r="M16" s="4"/>
      <c r="N16" s="4"/>
    </row>
    <row r="17" spans="2:14" x14ac:dyDescent="0.3">
      <c r="B17" s="1" t="s">
        <v>91</v>
      </c>
      <c r="C17" s="49">
        <v>1.1000000000000001</v>
      </c>
      <c r="D17" s="49">
        <v>-1.1100000000000001</v>
      </c>
      <c r="E17" s="49">
        <v>2.2799999999999998</v>
      </c>
      <c r="F17" s="49">
        <v>3.08</v>
      </c>
      <c r="G17" s="49">
        <v>1.46</v>
      </c>
      <c r="I17" s="4"/>
      <c r="J17" s="4"/>
      <c r="K17" s="4"/>
      <c r="L17" s="4"/>
      <c r="M17" s="4"/>
      <c r="N17" s="4"/>
    </row>
    <row r="18" spans="2:14" x14ac:dyDescent="0.3">
      <c r="B18" s="1" t="s">
        <v>99</v>
      </c>
      <c r="C18" s="49">
        <v>0.92</v>
      </c>
      <c r="D18" s="49">
        <v>-0.34</v>
      </c>
      <c r="E18" s="49">
        <v>2.19</v>
      </c>
      <c r="F18" s="49">
        <v>3.13</v>
      </c>
      <c r="G18" s="49">
        <v>1.51</v>
      </c>
      <c r="I18" s="4"/>
      <c r="J18" s="4"/>
      <c r="K18" s="4"/>
      <c r="L18" s="4"/>
      <c r="M18" s="4"/>
      <c r="N18" s="4"/>
    </row>
    <row r="19" spans="2:14" x14ac:dyDescent="0.3">
      <c r="B19" s="1" t="s">
        <v>109</v>
      </c>
      <c r="C19" s="49">
        <v>0.55000000000000004</v>
      </c>
      <c r="D19" s="49">
        <v>0.61</v>
      </c>
      <c r="E19" s="49">
        <v>1.88</v>
      </c>
      <c r="F19" s="49">
        <v>3.23</v>
      </c>
      <c r="G19" s="49">
        <v>1.43</v>
      </c>
      <c r="I19" s="4"/>
      <c r="J19" s="4"/>
      <c r="K19" s="4"/>
      <c r="L19" s="4"/>
      <c r="M19" s="4"/>
    </row>
    <row r="20" spans="2:14" x14ac:dyDescent="0.3">
      <c r="B20" s="48" t="s">
        <v>122</v>
      </c>
      <c r="C20" s="65">
        <v>0.22</v>
      </c>
      <c r="D20" s="65">
        <v>0.65</v>
      </c>
      <c r="E20" s="65">
        <v>1.33</v>
      </c>
      <c r="F20" s="65">
        <v>2.27</v>
      </c>
      <c r="G20" s="65">
        <v>1.01</v>
      </c>
    </row>
    <row r="21" spans="2:14" x14ac:dyDescent="0.3">
      <c r="B21" s="1" t="s">
        <v>131</v>
      </c>
      <c r="C21" s="49">
        <v>-0.18</v>
      </c>
      <c r="D21" s="49">
        <v>1.82</v>
      </c>
      <c r="E21" s="49">
        <v>1.19</v>
      </c>
      <c r="F21" s="49">
        <v>2.58</v>
      </c>
      <c r="G21" s="49">
        <v>1.05</v>
      </c>
    </row>
    <row r="22" spans="2:14" x14ac:dyDescent="0.3">
      <c r="B22" s="1" t="s">
        <v>134</v>
      </c>
      <c r="C22" s="71">
        <v>-0.44</v>
      </c>
      <c r="D22" s="71">
        <v>2.5099999999999998</v>
      </c>
      <c r="E22" s="71">
        <v>1.22</v>
      </c>
      <c r="F22" s="71">
        <v>3.05</v>
      </c>
      <c r="G22" s="71">
        <v>1.1599999999999999</v>
      </c>
    </row>
    <row r="23" spans="2:14" x14ac:dyDescent="0.3">
      <c r="B23" s="1" t="s">
        <v>135</v>
      </c>
      <c r="C23" s="71">
        <v>-0.41</v>
      </c>
      <c r="D23" s="71">
        <v>2.5299999999999998</v>
      </c>
      <c r="E23" s="71">
        <v>1.33</v>
      </c>
      <c r="F23" s="71">
        <v>2.97</v>
      </c>
      <c r="G23" s="71">
        <v>1.23</v>
      </c>
    </row>
    <row r="24" spans="2:14" x14ac:dyDescent="0.3">
      <c r="B24" s="1" t="s">
        <v>136</v>
      </c>
      <c r="C24" s="49">
        <v>-0.27</v>
      </c>
      <c r="D24" s="49">
        <v>2.25</v>
      </c>
      <c r="E24" s="49">
        <v>1.4</v>
      </c>
      <c r="F24" s="49">
        <v>2.82</v>
      </c>
      <c r="G24" s="49">
        <v>1.25</v>
      </c>
    </row>
    <row r="25" spans="2:14" ht="15.6" x14ac:dyDescent="0.3">
      <c r="B25" s="133" t="s">
        <v>139</v>
      </c>
      <c r="C25" s="134">
        <v>-0.34</v>
      </c>
      <c r="D25" s="134">
        <v>2.1800000000000002</v>
      </c>
      <c r="E25" s="134">
        <v>1.38</v>
      </c>
      <c r="F25" s="134">
        <v>2.66</v>
      </c>
      <c r="G25" s="134">
        <v>1.2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1"/>
  <sheetViews>
    <sheetView workbookViewId="0">
      <pane xSplit="1" topLeftCell="B1" activePane="topRight" state="frozen"/>
      <selection pane="topRight" activeCell="B3" sqref="B3:P20"/>
    </sheetView>
  </sheetViews>
  <sheetFormatPr defaultRowHeight="14.4" x14ac:dyDescent="0.3"/>
  <cols>
    <col min="2" max="4" width="11.33203125" bestFit="1" customWidth="1"/>
    <col min="5" max="7" width="10.33203125" bestFit="1" customWidth="1"/>
    <col min="8" max="9" width="9.44140625" bestFit="1" customWidth="1"/>
    <col min="10" max="13" width="10.33203125" bestFit="1" customWidth="1"/>
    <col min="14" max="16" width="11.33203125" bestFit="1" customWidth="1"/>
    <col min="17" max="17" width="9.88671875" bestFit="1" customWidth="1"/>
    <col min="18" max="18" width="9.6640625" bestFit="1" customWidth="1"/>
    <col min="19" max="19" width="10.33203125" bestFit="1" customWidth="1"/>
  </cols>
  <sheetData>
    <row r="1" spans="1:19" x14ac:dyDescent="0.3">
      <c r="A1" s="8"/>
      <c r="B1" s="149" t="s">
        <v>96</v>
      </c>
      <c r="C1" s="150"/>
      <c r="D1" s="151"/>
      <c r="E1" s="149" t="s">
        <v>6</v>
      </c>
      <c r="F1" s="150"/>
      <c r="G1" s="151"/>
      <c r="H1" s="149" t="s">
        <v>7</v>
      </c>
      <c r="I1" s="150"/>
      <c r="J1" s="151"/>
      <c r="K1" s="149" t="s">
        <v>8</v>
      </c>
      <c r="L1" s="150"/>
      <c r="M1" s="151"/>
      <c r="N1" s="149" t="s">
        <v>23</v>
      </c>
      <c r="O1" s="150"/>
      <c r="P1" s="151"/>
    </row>
    <row r="2" spans="1:19" x14ac:dyDescent="0.3">
      <c r="A2" s="8"/>
      <c r="B2" s="8" t="s">
        <v>21</v>
      </c>
      <c r="C2" s="8" t="s">
        <v>22</v>
      </c>
      <c r="D2" s="8" t="s">
        <v>9</v>
      </c>
      <c r="E2" s="8" t="s">
        <v>21</v>
      </c>
      <c r="F2" s="8" t="s">
        <v>22</v>
      </c>
      <c r="G2" s="8" t="s">
        <v>9</v>
      </c>
      <c r="H2" s="8" t="s">
        <v>21</v>
      </c>
      <c r="I2" s="8" t="s">
        <v>22</v>
      </c>
      <c r="J2" s="8" t="s">
        <v>9</v>
      </c>
      <c r="K2" s="8" t="s">
        <v>21</v>
      </c>
      <c r="L2" s="8" t="s">
        <v>22</v>
      </c>
      <c r="M2" s="8" t="s">
        <v>9</v>
      </c>
      <c r="N2" s="8" t="s">
        <v>21</v>
      </c>
      <c r="O2" s="8" t="s">
        <v>22</v>
      </c>
      <c r="P2" s="8" t="s">
        <v>9</v>
      </c>
    </row>
    <row r="3" spans="1:19" x14ac:dyDescent="0.3">
      <c r="A3" s="8" t="s">
        <v>24</v>
      </c>
      <c r="B3" s="12">
        <v>2346797</v>
      </c>
      <c r="C3" s="12">
        <v>2294800</v>
      </c>
      <c r="D3" s="12">
        <v>4641597</v>
      </c>
      <c r="E3" s="12">
        <v>218709</v>
      </c>
      <c r="F3" s="12">
        <v>211932</v>
      </c>
      <c r="G3" s="12">
        <v>430641</v>
      </c>
      <c r="H3" s="12">
        <v>42661</v>
      </c>
      <c r="I3" s="12">
        <v>41147</v>
      </c>
      <c r="J3" s="12">
        <v>83808</v>
      </c>
      <c r="K3" s="12">
        <v>85885</v>
      </c>
      <c r="L3" s="12">
        <v>83470</v>
      </c>
      <c r="M3" s="12">
        <v>169355</v>
      </c>
      <c r="N3" s="12">
        <v>2694052</v>
      </c>
      <c r="O3" s="12">
        <v>2631349</v>
      </c>
      <c r="P3" s="12">
        <v>5325401</v>
      </c>
      <c r="R3" s="5"/>
      <c r="S3" s="13"/>
    </row>
    <row r="4" spans="1:19" x14ac:dyDescent="0.3">
      <c r="A4" s="8" t="s">
        <v>25</v>
      </c>
      <c r="B4" s="12">
        <v>2390424</v>
      </c>
      <c r="C4" s="12">
        <v>2342370</v>
      </c>
      <c r="D4" s="12">
        <v>4732794</v>
      </c>
      <c r="E4" s="12">
        <v>214188</v>
      </c>
      <c r="F4" s="12">
        <v>207777</v>
      </c>
      <c r="G4" s="12">
        <v>421965</v>
      </c>
      <c r="H4" s="12">
        <v>49321</v>
      </c>
      <c r="I4" s="12">
        <v>47364</v>
      </c>
      <c r="J4" s="12">
        <v>96685</v>
      </c>
      <c r="K4" s="12">
        <v>99736</v>
      </c>
      <c r="L4" s="12">
        <v>97065</v>
      </c>
      <c r="M4" s="12">
        <v>196801</v>
      </c>
      <c r="N4" s="12">
        <v>2753669</v>
      </c>
      <c r="O4" s="12">
        <v>2694576</v>
      </c>
      <c r="P4" s="12">
        <v>5448245</v>
      </c>
      <c r="R4" s="5"/>
      <c r="S4" s="13"/>
    </row>
    <row r="5" spans="1:19" x14ac:dyDescent="0.3">
      <c r="A5" s="8" t="s">
        <v>26</v>
      </c>
      <c r="B5" s="12">
        <v>2372484</v>
      </c>
      <c r="C5" s="12">
        <v>2325168</v>
      </c>
      <c r="D5" s="12">
        <v>4697652</v>
      </c>
      <c r="E5" s="12">
        <v>219728</v>
      </c>
      <c r="F5" s="12">
        <v>213638</v>
      </c>
      <c r="G5" s="12">
        <v>433366</v>
      </c>
      <c r="H5" s="12">
        <v>53321</v>
      </c>
      <c r="I5" s="12">
        <v>50842</v>
      </c>
      <c r="J5" s="12">
        <v>104163</v>
      </c>
      <c r="K5" s="12">
        <v>120159</v>
      </c>
      <c r="L5" s="12">
        <v>117075</v>
      </c>
      <c r="M5" s="12">
        <v>237234</v>
      </c>
      <c r="N5" s="12">
        <v>2765692</v>
      </c>
      <c r="O5" s="12">
        <v>2706723</v>
      </c>
      <c r="P5" s="12">
        <v>5472415</v>
      </c>
      <c r="R5" s="5"/>
      <c r="S5" s="13"/>
    </row>
    <row r="6" spans="1:19" x14ac:dyDescent="0.3">
      <c r="A6" s="8" t="s">
        <v>27</v>
      </c>
      <c r="B6" s="12">
        <v>2406149</v>
      </c>
      <c r="C6" s="12">
        <v>2380298</v>
      </c>
      <c r="D6" s="12">
        <v>4786447</v>
      </c>
      <c r="E6" s="12">
        <v>235481</v>
      </c>
      <c r="F6" s="12">
        <v>230176</v>
      </c>
      <c r="G6" s="12">
        <v>465657</v>
      </c>
      <c r="H6" s="12">
        <v>53363</v>
      </c>
      <c r="I6" s="12">
        <v>50614</v>
      </c>
      <c r="J6" s="12">
        <v>103977</v>
      </c>
      <c r="K6" s="12">
        <v>132152</v>
      </c>
      <c r="L6" s="12">
        <v>129891</v>
      </c>
      <c r="M6" s="12">
        <v>262043</v>
      </c>
      <c r="N6" s="12">
        <v>2827145</v>
      </c>
      <c r="O6" s="12">
        <v>2790979</v>
      </c>
      <c r="P6" s="12">
        <v>5618124</v>
      </c>
      <c r="R6" s="5"/>
      <c r="S6" s="13"/>
    </row>
    <row r="7" spans="1:19" x14ac:dyDescent="0.3">
      <c r="A7" s="8" t="s">
        <v>28</v>
      </c>
      <c r="B7" s="12">
        <v>2139227</v>
      </c>
      <c r="C7" s="12">
        <v>2117865</v>
      </c>
      <c r="D7" s="12">
        <v>4257092</v>
      </c>
      <c r="E7" s="12">
        <v>209140</v>
      </c>
      <c r="F7" s="12">
        <v>205662</v>
      </c>
      <c r="G7" s="12">
        <v>414802</v>
      </c>
      <c r="H7" s="12">
        <v>56316</v>
      </c>
      <c r="I7" s="12">
        <v>48428</v>
      </c>
      <c r="J7" s="12">
        <v>104744</v>
      </c>
      <c r="K7" s="12">
        <v>115466</v>
      </c>
      <c r="L7" s="12">
        <v>115745</v>
      </c>
      <c r="M7" s="12">
        <v>231211</v>
      </c>
      <c r="N7" s="12">
        <v>2520149</v>
      </c>
      <c r="O7" s="12">
        <v>2487700</v>
      </c>
      <c r="P7" s="12">
        <v>5007849</v>
      </c>
      <c r="Q7" s="5"/>
    </row>
    <row r="8" spans="1:19" x14ac:dyDescent="0.3">
      <c r="A8" s="8" t="s">
        <v>29</v>
      </c>
      <c r="B8" s="12">
        <v>2013428</v>
      </c>
      <c r="C8" s="12">
        <v>1986252</v>
      </c>
      <c r="D8" s="12">
        <v>3999680</v>
      </c>
      <c r="E8" s="12">
        <v>209275</v>
      </c>
      <c r="F8" s="12">
        <v>205874</v>
      </c>
      <c r="G8" s="12">
        <v>415149</v>
      </c>
      <c r="H8" s="12">
        <v>67898</v>
      </c>
      <c r="I8" s="12">
        <v>54748</v>
      </c>
      <c r="J8" s="12">
        <v>122646</v>
      </c>
      <c r="K8" s="12">
        <v>115375</v>
      </c>
      <c r="L8" s="12">
        <v>116068</v>
      </c>
      <c r="M8" s="12">
        <v>231443</v>
      </c>
      <c r="N8" s="12">
        <v>2405976</v>
      </c>
      <c r="O8" s="12">
        <v>2362942</v>
      </c>
      <c r="P8" s="12">
        <v>4768918</v>
      </c>
    </row>
    <row r="9" spans="1:19" x14ac:dyDescent="0.3">
      <c r="A9" s="8" t="s">
        <v>30</v>
      </c>
      <c r="B9" s="12">
        <v>2267478</v>
      </c>
      <c r="C9" s="12">
        <v>2253327</v>
      </c>
      <c r="D9" s="12">
        <v>4520805</v>
      </c>
      <c r="E9" s="12">
        <v>214856</v>
      </c>
      <c r="F9" s="12">
        <v>211728</v>
      </c>
      <c r="G9" s="12">
        <v>426584</v>
      </c>
      <c r="H9" s="12">
        <v>81207</v>
      </c>
      <c r="I9" s="12">
        <v>65271</v>
      </c>
      <c r="J9" s="12">
        <v>146478</v>
      </c>
      <c r="K9" s="12">
        <v>123643</v>
      </c>
      <c r="L9" s="12">
        <v>125163</v>
      </c>
      <c r="M9" s="12">
        <v>248806</v>
      </c>
      <c r="N9" s="12">
        <v>2687184</v>
      </c>
      <c r="O9" s="12">
        <v>2655489</v>
      </c>
      <c r="P9" s="12">
        <v>5342673</v>
      </c>
    </row>
    <row r="10" spans="1:19" x14ac:dyDescent="0.3">
      <c r="A10" s="8" t="s">
        <v>31</v>
      </c>
      <c r="B10" s="12">
        <v>2347775</v>
      </c>
      <c r="C10" s="12">
        <v>2327432</v>
      </c>
      <c r="D10" s="12">
        <v>4675207</v>
      </c>
      <c r="E10" s="12">
        <v>215057</v>
      </c>
      <c r="F10" s="12">
        <v>212024</v>
      </c>
      <c r="G10" s="12">
        <v>427081</v>
      </c>
      <c r="H10" s="12">
        <v>86676</v>
      </c>
      <c r="I10" s="12">
        <v>71863</v>
      </c>
      <c r="J10" s="12">
        <v>158539</v>
      </c>
      <c r="K10" s="12">
        <v>141711</v>
      </c>
      <c r="L10" s="12">
        <v>140801</v>
      </c>
      <c r="M10" s="12">
        <v>282512</v>
      </c>
      <c r="N10" s="12">
        <v>2791219</v>
      </c>
      <c r="O10" s="12">
        <v>2752120</v>
      </c>
      <c r="P10" s="12">
        <v>5543339</v>
      </c>
    </row>
    <row r="11" spans="1:19" x14ac:dyDescent="0.3">
      <c r="A11" s="8" t="s">
        <v>32</v>
      </c>
      <c r="B11" s="12">
        <v>2045720</v>
      </c>
      <c r="C11" s="12">
        <v>2010594</v>
      </c>
      <c r="D11" s="12">
        <v>4056314</v>
      </c>
      <c r="E11" s="12">
        <v>192498</v>
      </c>
      <c r="F11" s="12">
        <v>191397</v>
      </c>
      <c r="G11" s="12">
        <v>383895</v>
      </c>
      <c r="H11" s="12">
        <v>86680</v>
      </c>
      <c r="I11" s="12">
        <v>75231</v>
      </c>
      <c r="J11" s="12">
        <v>161911</v>
      </c>
      <c r="K11" s="12">
        <v>154366</v>
      </c>
      <c r="L11" s="12">
        <v>156356</v>
      </c>
      <c r="M11" s="12">
        <v>310722</v>
      </c>
      <c r="N11" s="12">
        <v>2479264</v>
      </c>
      <c r="O11" s="12">
        <v>2433578</v>
      </c>
      <c r="P11" s="12">
        <v>4912842</v>
      </c>
    </row>
    <row r="12" spans="1:19" x14ac:dyDescent="0.3">
      <c r="A12" s="8" t="s">
        <v>33</v>
      </c>
      <c r="B12" s="12">
        <v>1489383</v>
      </c>
      <c r="C12" s="12">
        <v>1471469</v>
      </c>
      <c r="D12" s="12">
        <v>2960852</v>
      </c>
      <c r="E12" s="12">
        <v>153018</v>
      </c>
      <c r="F12" s="12">
        <v>152810</v>
      </c>
      <c r="G12" s="12">
        <v>305828</v>
      </c>
      <c r="H12" s="12">
        <v>71794</v>
      </c>
      <c r="I12" s="12">
        <v>66491</v>
      </c>
      <c r="J12" s="12">
        <v>138285</v>
      </c>
      <c r="K12" s="12">
        <v>143888</v>
      </c>
      <c r="L12" s="12">
        <v>149649</v>
      </c>
      <c r="M12" s="12">
        <v>293537</v>
      </c>
      <c r="N12" s="12">
        <v>1858083</v>
      </c>
      <c r="O12" s="12">
        <v>1840419</v>
      </c>
      <c r="P12" s="12">
        <v>3698502</v>
      </c>
    </row>
    <row r="13" spans="1:19" x14ac:dyDescent="0.3">
      <c r="A13" s="8" t="s">
        <v>34</v>
      </c>
      <c r="B13" s="12">
        <v>1145383</v>
      </c>
      <c r="C13" s="12">
        <v>1193881</v>
      </c>
      <c r="D13" s="12">
        <v>2339264</v>
      </c>
      <c r="E13" s="12">
        <v>143637</v>
      </c>
      <c r="F13" s="12">
        <v>146139</v>
      </c>
      <c r="G13" s="12">
        <v>289776</v>
      </c>
      <c r="H13" s="12">
        <v>61689</v>
      </c>
      <c r="I13" s="12">
        <v>60762</v>
      </c>
      <c r="J13" s="12">
        <v>122451</v>
      </c>
      <c r="K13" s="12">
        <v>166019</v>
      </c>
      <c r="L13" s="12">
        <v>173878</v>
      </c>
      <c r="M13" s="12">
        <v>339897</v>
      </c>
      <c r="N13" s="12">
        <v>1516728</v>
      </c>
      <c r="O13" s="12">
        <v>1574660</v>
      </c>
      <c r="P13" s="12">
        <v>3091388</v>
      </c>
    </row>
    <row r="14" spans="1:19" x14ac:dyDescent="0.3">
      <c r="A14" s="8" t="s">
        <v>35</v>
      </c>
      <c r="B14" s="12">
        <v>815083</v>
      </c>
      <c r="C14" s="12">
        <v>976138</v>
      </c>
      <c r="D14" s="12">
        <v>1791221</v>
      </c>
      <c r="E14" s="12">
        <v>132382</v>
      </c>
      <c r="F14" s="12">
        <v>146563</v>
      </c>
      <c r="G14" s="12">
        <v>278945</v>
      </c>
      <c r="H14" s="12">
        <v>50706</v>
      </c>
      <c r="I14" s="12">
        <v>51518</v>
      </c>
      <c r="J14" s="12">
        <v>102224</v>
      </c>
      <c r="K14" s="12">
        <v>162395</v>
      </c>
      <c r="L14" s="12">
        <v>172862</v>
      </c>
      <c r="M14" s="12">
        <v>335257</v>
      </c>
      <c r="N14" s="12">
        <v>1160566</v>
      </c>
      <c r="O14" s="12">
        <v>1347081</v>
      </c>
      <c r="P14" s="12">
        <v>2507647</v>
      </c>
    </row>
    <row r="15" spans="1:19" x14ac:dyDescent="0.3">
      <c r="A15" s="8" t="s">
        <v>36</v>
      </c>
      <c r="B15" s="12">
        <v>658682</v>
      </c>
      <c r="C15" s="12">
        <v>875281</v>
      </c>
      <c r="D15" s="12">
        <v>1533963</v>
      </c>
      <c r="E15" s="12">
        <v>110140</v>
      </c>
      <c r="F15" s="12">
        <v>130953</v>
      </c>
      <c r="G15" s="12">
        <v>241093</v>
      </c>
      <c r="H15" s="12">
        <v>40533</v>
      </c>
      <c r="I15" s="12">
        <v>44801</v>
      </c>
      <c r="J15" s="12">
        <v>85334</v>
      </c>
      <c r="K15" s="12">
        <v>146269</v>
      </c>
      <c r="L15" s="12">
        <v>161490</v>
      </c>
      <c r="M15" s="12">
        <v>307759</v>
      </c>
      <c r="N15" s="12">
        <v>955624</v>
      </c>
      <c r="O15" s="12">
        <v>1212525</v>
      </c>
      <c r="P15" s="12">
        <v>2168149</v>
      </c>
    </row>
    <row r="16" spans="1:19" x14ac:dyDescent="0.3">
      <c r="A16" s="8" t="s">
        <v>37</v>
      </c>
      <c r="B16" s="12">
        <v>491913</v>
      </c>
      <c r="C16" s="12">
        <v>706381</v>
      </c>
      <c r="D16" s="12">
        <v>1198294</v>
      </c>
      <c r="E16" s="12">
        <v>77238</v>
      </c>
      <c r="F16" s="12">
        <v>104176</v>
      </c>
      <c r="G16" s="12">
        <v>181414</v>
      </c>
      <c r="H16" s="12">
        <v>30267</v>
      </c>
      <c r="I16" s="12">
        <v>38022</v>
      </c>
      <c r="J16" s="12">
        <v>68289</v>
      </c>
      <c r="K16" s="12">
        <v>137398</v>
      </c>
      <c r="L16" s="12">
        <v>155023</v>
      </c>
      <c r="M16" s="12">
        <v>292421</v>
      </c>
      <c r="N16" s="12">
        <v>736816</v>
      </c>
      <c r="O16" s="12">
        <v>1003602</v>
      </c>
      <c r="P16" s="12">
        <v>1740418</v>
      </c>
    </row>
    <row r="17" spans="1:16" x14ac:dyDescent="0.3">
      <c r="A17" s="8" t="s">
        <v>38</v>
      </c>
      <c r="B17" s="12">
        <v>332023</v>
      </c>
      <c r="C17" s="12">
        <v>523988</v>
      </c>
      <c r="D17" s="12">
        <v>856011</v>
      </c>
      <c r="E17" s="12">
        <v>47205</v>
      </c>
      <c r="F17" s="12">
        <v>74588</v>
      </c>
      <c r="G17" s="12">
        <v>121793</v>
      </c>
      <c r="H17" s="12">
        <v>21484</v>
      </c>
      <c r="I17" s="12">
        <v>31535</v>
      </c>
      <c r="J17" s="12">
        <v>53019</v>
      </c>
      <c r="K17" s="12">
        <v>119602</v>
      </c>
      <c r="L17" s="12">
        <v>140994</v>
      </c>
      <c r="M17" s="12">
        <v>260596</v>
      </c>
      <c r="N17" s="12">
        <v>520314</v>
      </c>
      <c r="O17" s="12">
        <v>771105</v>
      </c>
      <c r="P17" s="12">
        <v>1291419</v>
      </c>
    </row>
    <row r="18" spans="1:16" x14ac:dyDescent="0.3">
      <c r="A18" s="8" t="s">
        <v>97</v>
      </c>
      <c r="B18" s="12">
        <v>169682</v>
      </c>
      <c r="C18" s="12">
        <v>336922</v>
      </c>
      <c r="D18" s="12">
        <v>506604</v>
      </c>
      <c r="E18" s="12">
        <v>24333</v>
      </c>
      <c r="F18" s="12">
        <v>46023</v>
      </c>
      <c r="G18" s="12">
        <v>70356</v>
      </c>
      <c r="H18" s="12">
        <v>13144</v>
      </c>
      <c r="I18" s="12">
        <v>23741</v>
      </c>
      <c r="J18" s="12">
        <v>36885</v>
      </c>
      <c r="K18" s="12">
        <v>98442</v>
      </c>
      <c r="L18" s="12">
        <v>125341</v>
      </c>
      <c r="M18" s="12">
        <v>223783</v>
      </c>
      <c r="N18" s="12">
        <v>305601</v>
      </c>
      <c r="O18" s="12">
        <v>532027</v>
      </c>
      <c r="P18" s="12">
        <v>837628</v>
      </c>
    </row>
    <row r="19" spans="1:16" x14ac:dyDescent="0.3">
      <c r="A19" s="8" t="s">
        <v>40</v>
      </c>
      <c r="B19" s="12">
        <v>93704</v>
      </c>
      <c r="C19" s="12">
        <v>268666</v>
      </c>
      <c r="D19" s="12">
        <v>362370</v>
      </c>
      <c r="E19" s="12">
        <v>14735</v>
      </c>
      <c r="F19" s="12">
        <v>38812</v>
      </c>
      <c r="G19" s="12">
        <v>53547</v>
      </c>
      <c r="H19" s="12">
        <v>9323</v>
      </c>
      <c r="I19" s="12">
        <v>24295</v>
      </c>
      <c r="J19" s="12">
        <v>33618</v>
      </c>
      <c r="K19" s="12">
        <v>115366</v>
      </c>
      <c r="L19" s="12">
        <v>182522</v>
      </c>
      <c r="M19" s="12">
        <v>297888</v>
      </c>
      <c r="N19" s="12">
        <v>233128</v>
      </c>
      <c r="O19" s="12">
        <v>514295</v>
      </c>
      <c r="P19" s="12">
        <v>747423</v>
      </c>
    </row>
    <row r="20" spans="1:16" x14ac:dyDescent="0.3">
      <c r="A20" s="6"/>
      <c r="B20" s="12">
        <v>25525335</v>
      </c>
      <c r="C20" s="12">
        <v>26390832</v>
      </c>
      <c r="D20" s="12">
        <v>51916167</v>
      </c>
      <c r="E20" s="12">
        <v>2631620</v>
      </c>
      <c r="F20" s="12">
        <v>2730272</v>
      </c>
      <c r="G20" s="12">
        <v>5361892</v>
      </c>
      <c r="H20" s="12">
        <v>876383</v>
      </c>
      <c r="I20" s="12">
        <v>846673</v>
      </c>
      <c r="J20" s="12">
        <v>1723056</v>
      </c>
      <c r="K20" s="12">
        <v>2177872</v>
      </c>
      <c r="L20" s="12">
        <v>2343393</v>
      </c>
      <c r="M20" s="12">
        <v>4521265</v>
      </c>
      <c r="N20" s="12">
        <v>31211210</v>
      </c>
      <c r="O20" s="12">
        <v>32311170</v>
      </c>
      <c r="P20" s="12">
        <v>63522380</v>
      </c>
    </row>
    <row r="21" spans="1:16" x14ac:dyDescent="0.3">
      <c r="N21" s="77"/>
      <c r="O21" s="5"/>
    </row>
    <row r="22" spans="1:16" ht="41.4" x14ac:dyDescent="0.3">
      <c r="A22" s="122" t="s">
        <v>123</v>
      </c>
      <c r="B22" s="146" t="str">
        <f t="shared" ref="B22:N22" si="0">B1</f>
        <v>Black African</v>
      </c>
      <c r="C22" s="147"/>
      <c r="D22" s="148"/>
      <c r="E22" s="146" t="str">
        <f t="shared" si="0"/>
        <v>Coloured</v>
      </c>
      <c r="F22" s="147"/>
      <c r="G22" s="148"/>
      <c r="H22" s="146" t="str">
        <f t="shared" si="0"/>
        <v>Indian/Asian</v>
      </c>
      <c r="I22" s="147"/>
      <c r="J22" s="148"/>
      <c r="K22" s="146" t="str">
        <f t="shared" si="0"/>
        <v>White</v>
      </c>
      <c r="L22" s="147"/>
      <c r="M22" s="148"/>
      <c r="N22" s="146" t="str">
        <f t="shared" si="0"/>
        <v>RSA</v>
      </c>
      <c r="O22" s="147"/>
      <c r="P22" s="148"/>
    </row>
    <row r="23" spans="1:16" x14ac:dyDescent="0.3">
      <c r="A23" s="1">
        <f t="shared" ref="A23:P23" si="1">A2</f>
        <v>0</v>
      </c>
      <c r="B23" s="1" t="str">
        <f t="shared" si="1"/>
        <v>Male</v>
      </c>
      <c r="C23" s="1" t="str">
        <f t="shared" si="1"/>
        <v>Female</v>
      </c>
      <c r="D23" s="1" t="str">
        <f t="shared" si="1"/>
        <v>Total</v>
      </c>
      <c r="E23" s="1" t="str">
        <f t="shared" si="1"/>
        <v>Male</v>
      </c>
      <c r="F23" s="1" t="str">
        <f t="shared" si="1"/>
        <v>Female</v>
      </c>
      <c r="G23" s="1" t="str">
        <f t="shared" si="1"/>
        <v>Total</v>
      </c>
      <c r="H23" s="1" t="str">
        <f t="shared" si="1"/>
        <v>Male</v>
      </c>
      <c r="I23" s="1" t="str">
        <f t="shared" si="1"/>
        <v>Female</v>
      </c>
      <c r="J23" s="1" t="str">
        <f t="shared" si="1"/>
        <v>Total</v>
      </c>
      <c r="K23" s="1" t="str">
        <f t="shared" si="1"/>
        <v>Male</v>
      </c>
      <c r="L23" s="1" t="str">
        <f t="shared" si="1"/>
        <v>Female</v>
      </c>
      <c r="M23" s="1" t="str">
        <f t="shared" si="1"/>
        <v>Total</v>
      </c>
      <c r="N23" s="1" t="str">
        <f t="shared" si="1"/>
        <v>Male</v>
      </c>
      <c r="O23" s="1" t="str">
        <f t="shared" si="1"/>
        <v>Female</v>
      </c>
      <c r="P23" s="1" t="str">
        <f t="shared" si="1"/>
        <v>Total</v>
      </c>
    </row>
    <row r="24" spans="1:16" x14ac:dyDescent="0.3">
      <c r="A24" s="1" t="str">
        <f t="shared" ref="A24" si="2">A3</f>
        <v>0-4</v>
      </c>
      <c r="B24" s="123">
        <f>ROUND(B3/1000,1)</f>
        <v>2346.8000000000002</v>
      </c>
      <c r="C24" s="123">
        <f t="shared" ref="C24:P24" si="3">ROUND(C3/1000,1)</f>
        <v>2294.8000000000002</v>
      </c>
      <c r="D24" s="123">
        <f t="shared" si="3"/>
        <v>4641.6000000000004</v>
      </c>
      <c r="E24" s="123">
        <f>ROUND(E3/1000,1)</f>
        <v>218.7</v>
      </c>
      <c r="F24" s="123">
        <f t="shared" si="3"/>
        <v>211.9</v>
      </c>
      <c r="G24" s="123">
        <f t="shared" si="3"/>
        <v>430.6</v>
      </c>
      <c r="H24" s="123">
        <f t="shared" si="3"/>
        <v>42.7</v>
      </c>
      <c r="I24" s="123">
        <f t="shared" si="3"/>
        <v>41.1</v>
      </c>
      <c r="J24" s="123">
        <f t="shared" si="3"/>
        <v>83.8</v>
      </c>
      <c r="K24" s="123">
        <f t="shared" si="3"/>
        <v>85.9</v>
      </c>
      <c r="L24" s="123">
        <f t="shared" si="3"/>
        <v>83.5</v>
      </c>
      <c r="M24" s="123">
        <f t="shared" si="3"/>
        <v>169.4</v>
      </c>
      <c r="N24" s="123">
        <f t="shared" si="3"/>
        <v>2694.1</v>
      </c>
      <c r="O24" s="123">
        <f t="shared" si="3"/>
        <v>2631.3</v>
      </c>
      <c r="P24" s="123">
        <f t="shared" si="3"/>
        <v>5325.4</v>
      </c>
    </row>
    <row r="25" spans="1:16" x14ac:dyDescent="0.3">
      <c r="A25" s="1" t="str">
        <f t="shared" ref="A25" si="4">A4</f>
        <v>5-9</v>
      </c>
      <c r="B25" s="123">
        <f t="shared" ref="B25:P25" si="5">ROUND(B4/1000,1)</f>
        <v>2390.4</v>
      </c>
      <c r="C25" s="123">
        <f t="shared" si="5"/>
        <v>2342.4</v>
      </c>
      <c r="D25" s="123">
        <f t="shared" si="5"/>
        <v>4732.8</v>
      </c>
      <c r="E25" s="123">
        <f t="shared" si="5"/>
        <v>214.2</v>
      </c>
      <c r="F25" s="123">
        <f t="shared" si="5"/>
        <v>207.8</v>
      </c>
      <c r="G25" s="123">
        <f t="shared" si="5"/>
        <v>422</v>
      </c>
      <c r="H25" s="123">
        <f t="shared" si="5"/>
        <v>49.3</v>
      </c>
      <c r="I25" s="123">
        <f t="shared" si="5"/>
        <v>47.4</v>
      </c>
      <c r="J25" s="123">
        <f t="shared" si="5"/>
        <v>96.7</v>
      </c>
      <c r="K25" s="123">
        <f t="shared" si="5"/>
        <v>99.7</v>
      </c>
      <c r="L25" s="123">
        <f t="shared" si="5"/>
        <v>97.1</v>
      </c>
      <c r="M25" s="123">
        <f t="shared" si="5"/>
        <v>196.8</v>
      </c>
      <c r="N25" s="123">
        <f t="shared" si="5"/>
        <v>2753.7</v>
      </c>
      <c r="O25" s="123">
        <f t="shared" si="5"/>
        <v>2694.6</v>
      </c>
      <c r="P25" s="123">
        <f t="shared" si="5"/>
        <v>5448.2</v>
      </c>
    </row>
    <row r="26" spans="1:16" x14ac:dyDescent="0.3">
      <c r="A26" s="1" t="str">
        <f t="shared" ref="A26" si="6">A5</f>
        <v>10-14</v>
      </c>
      <c r="B26" s="123">
        <f t="shared" ref="B26:P26" si="7">ROUND(B5/1000,1)</f>
        <v>2372.5</v>
      </c>
      <c r="C26" s="123">
        <f t="shared" si="7"/>
        <v>2325.1999999999998</v>
      </c>
      <c r="D26" s="123">
        <f t="shared" si="7"/>
        <v>4697.7</v>
      </c>
      <c r="E26" s="123">
        <f t="shared" si="7"/>
        <v>219.7</v>
      </c>
      <c r="F26" s="123">
        <f t="shared" si="7"/>
        <v>213.6</v>
      </c>
      <c r="G26" s="123">
        <f t="shared" si="7"/>
        <v>433.4</v>
      </c>
      <c r="H26" s="123">
        <f t="shared" si="7"/>
        <v>53.3</v>
      </c>
      <c r="I26" s="123">
        <f t="shared" si="7"/>
        <v>50.8</v>
      </c>
      <c r="J26" s="123">
        <f t="shared" si="7"/>
        <v>104.2</v>
      </c>
      <c r="K26" s="123">
        <f t="shared" si="7"/>
        <v>120.2</v>
      </c>
      <c r="L26" s="123">
        <f t="shared" si="7"/>
        <v>117.1</v>
      </c>
      <c r="M26" s="123">
        <f t="shared" si="7"/>
        <v>237.2</v>
      </c>
      <c r="N26" s="123">
        <f t="shared" si="7"/>
        <v>2765.7</v>
      </c>
      <c r="O26" s="123">
        <f t="shared" si="7"/>
        <v>2706.7</v>
      </c>
      <c r="P26" s="123">
        <f t="shared" si="7"/>
        <v>5472.4</v>
      </c>
    </row>
    <row r="27" spans="1:16" x14ac:dyDescent="0.3">
      <c r="A27" s="1" t="str">
        <f t="shared" ref="A27" si="8">A6</f>
        <v>15-19</v>
      </c>
      <c r="B27" s="123">
        <f t="shared" ref="B27:P27" si="9">ROUND(B6/1000,1)</f>
        <v>2406.1</v>
      </c>
      <c r="C27" s="123">
        <f t="shared" si="9"/>
        <v>2380.3000000000002</v>
      </c>
      <c r="D27" s="123">
        <f t="shared" si="9"/>
        <v>4786.3999999999996</v>
      </c>
      <c r="E27" s="123">
        <f t="shared" si="9"/>
        <v>235.5</v>
      </c>
      <c r="F27" s="123">
        <f t="shared" si="9"/>
        <v>230.2</v>
      </c>
      <c r="G27" s="123">
        <f t="shared" si="9"/>
        <v>465.7</v>
      </c>
      <c r="H27" s="123">
        <f t="shared" si="9"/>
        <v>53.4</v>
      </c>
      <c r="I27" s="123">
        <f t="shared" si="9"/>
        <v>50.6</v>
      </c>
      <c r="J27" s="123">
        <f t="shared" si="9"/>
        <v>104</v>
      </c>
      <c r="K27" s="123">
        <f t="shared" si="9"/>
        <v>132.19999999999999</v>
      </c>
      <c r="L27" s="123">
        <f t="shared" si="9"/>
        <v>129.9</v>
      </c>
      <c r="M27" s="123">
        <f t="shared" si="9"/>
        <v>262</v>
      </c>
      <c r="N27" s="123">
        <f t="shared" si="9"/>
        <v>2827.1</v>
      </c>
      <c r="O27" s="123">
        <f t="shared" si="9"/>
        <v>2791</v>
      </c>
      <c r="P27" s="123">
        <f t="shared" si="9"/>
        <v>5618.1</v>
      </c>
    </row>
    <row r="28" spans="1:16" x14ac:dyDescent="0.3">
      <c r="A28" s="1" t="str">
        <f t="shared" ref="A28" si="10">A7</f>
        <v>20-24</v>
      </c>
      <c r="B28" s="123">
        <f t="shared" ref="B28:P28" si="11">ROUND(B7/1000,1)</f>
        <v>2139.1999999999998</v>
      </c>
      <c r="C28" s="123">
        <f t="shared" si="11"/>
        <v>2117.9</v>
      </c>
      <c r="D28" s="123">
        <f t="shared" si="11"/>
        <v>4257.1000000000004</v>
      </c>
      <c r="E28" s="123">
        <f t="shared" si="11"/>
        <v>209.1</v>
      </c>
      <c r="F28" s="123">
        <f t="shared" si="11"/>
        <v>205.7</v>
      </c>
      <c r="G28" s="123">
        <f t="shared" si="11"/>
        <v>414.8</v>
      </c>
      <c r="H28" s="123">
        <f t="shared" si="11"/>
        <v>56.3</v>
      </c>
      <c r="I28" s="123">
        <f t="shared" si="11"/>
        <v>48.4</v>
      </c>
      <c r="J28" s="123">
        <f t="shared" si="11"/>
        <v>104.7</v>
      </c>
      <c r="K28" s="123">
        <f t="shared" si="11"/>
        <v>115.5</v>
      </c>
      <c r="L28" s="123">
        <f t="shared" si="11"/>
        <v>115.7</v>
      </c>
      <c r="M28" s="123">
        <f t="shared" si="11"/>
        <v>231.2</v>
      </c>
      <c r="N28" s="123">
        <f t="shared" si="11"/>
        <v>2520.1</v>
      </c>
      <c r="O28" s="123">
        <f t="shared" si="11"/>
        <v>2487.6999999999998</v>
      </c>
      <c r="P28" s="123">
        <f t="shared" si="11"/>
        <v>5007.8</v>
      </c>
    </row>
    <row r="29" spans="1:16" x14ac:dyDescent="0.3">
      <c r="A29" s="1" t="str">
        <f t="shared" ref="A29" si="12">A8</f>
        <v>25-29</v>
      </c>
      <c r="B29" s="123">
        <f t="shared" ref="B29:P29" si="13">ROUND(B8/1000,1)</f>
        <v>2013.4</v>
      </c>
      <c r="C29" s="123">
        <f t="shared" si="13"/>
        <v>1986.3</v>
      </c>
      <c r="D29" s="123">
        <f t="shared" si="13"/>
        <v>3999.7</v>
      </c>
      <c r="E29" s="123">
        <f t="shared" si="13"/>
        <v>209.3</v>
      </c>
      <c r="F29" s="123">
        <f t="shared" si="13"/>
        <v>205.9</v>
      </c>
      <c r="G29" s="123">
        <f t="shared" si="13"/>
        <v>415.1</v>
      </c>
      <c r="H29" s="123">
        <f t="shared" si="13"/>
        <v>67.900000000000006</v>
      </c>
      <c r="I29" s="123">
        <f t="shared" si="13"/>
        <v>54.7</v>
      </c>
      <c r="J29" s="123">
        <f t="shared" si="13"/>
        <v>122.6</v>
      </c>
      <c r="K29" s="123">
        <f t="shared" si="13"/>
        <v>115.4</v>
      </c>
      <c r="L29" s="123">
        <f t="shared" si="13"/>
        <v>116.1</v>
      </c>
      <c r="M29" s="123">
        <f t="shared" si="13"/>
        <v>231.4</v>
      </c>
      <c r="N29" s="123">
        <f t="shared" si="13"/>
        <v>2406</v>
      </c>
      <c r="O29" s="123">
        <f t="shared" si="13"/>
        <v>2362.9</v>
      </c>
      <c r="P29" s="123">
        <f t="shared" si="13"/>
        <v>4768.8999999999996</v>
      </c>
    </row>
    <row r="30" spans="1:16" x14ac:dyDescent="0.3">
      <c r="A30" s="1" t="str">
        <f t="shared" ref="A30" si="14">A9</f>
        <v>30-34</v>
      </c>
      <c r="B30" s="123">
        <f t="shared" ref="B30:P30" si="15">ROUND(B9/1000,1)</f>
        <v>2267.5</v>
      </c>
      <c r="C30" s="123">
        <f t="shared" si="15"/>
        <v>2253.3000000000002</v>
      </c>
      <c r="D30" s="123">
        <f t="shared" si="15"/>
        <v>4520.8</v>
      </c>
      <c r="E30" s="123">
        <f t="shared" si="15"/>
        <v>214.9</v>
      </c>
      <c r="F30" s="123">
        <f t="shared" si="15"/>
        <v>211.7</v>
      </c>
      <c r="G30" s="123">
        <f t="shared" si="15"/>
        <v>426.6</v>
      </c>
      <c r="H30" s="123">
        <f t="shared" si="15"/>
        <v>81.2</v>
      </c>
      <c r="I30" s="123">
        <f t="shared" si="15"/>
        <v>65.3</v>
      </c>
      <c r="J30" s="123">
        <f t="shared" si="15"/>
        <v>146.5</v>
      </c>
      <c r="K30" s="123">
        <f t="shared" si="15"/>
        <v>123.6</v>
      </c>
      <c r="L30" s="123">
        <f t="shared" si="15"/>
        <v>125.2</v>
      </c>
      <c r="M30" s="123">
        <f t="shared" si="15"/>
        <v>248.8</v>
      </c>
      <c r="N30" s="123">
        <f t="shared" si="15"/>
        <v>2687.2</v>
      </c>
      <c r="O30" s="123">
        <f t="shared" si="15"/>
        <v>2655.5</v>
      </c>
      <c r="P30" s="123">
        <f t="shared" si="15"/>
        <v>5342.7</v>
      </c>
    </row>
    <row r="31" spans="1:16" x14ac:dyDescent="0.3">
      <c r="A31" s="1" t="str">
        <f t="shared" ref="A31" si="16">A10</f>
        <v>35-39</v>
      </c>
      <c r="B31" s="123">
        <f t="shared" ref="B31:P31" si="17">ROUND(B10/1000,1)</f>
        <v>2347.8000000000002</v>
      </c>
      <c r="C31" s="123">
        <f t="shared" si="17"/>
        <v>2327.4</v>
      </c>
      <c r="D31" s="123">
        <f t="shared" si="17"/>
        <v>4675.2</v>
      </c>
      <c r="E31" s="123">
        <f t="shared" si="17"/>
        <v>215.1</v>
      </c>
      <c r="F31" s="123">
        <f t="shared" si="17"/>
        <v>212</v>
      </c>
      <c r="G31" s="123">
        <f t="shared" si="17"/>
        <v>427.1</v>
      </c>
      <c r="H31" s="123">
        <f t="shared" si="17"/>
        <v>86.7</v>
      </c>
      <c r="I31" s="123">
        <f t="shared" si="17"/>
        <v>71.900000000000006</v>
      </c>
      <c r="J31" s="123">
        <f t="shared" si="17"/>
        <v>158.5</v>
      </c>
      <c r="K31" s="123">
        <f t="shared" si="17"/>
        <v>141.69999999999999</v>
      </c>
      <c r="L31" s="123">
        <f t="shared" si="17"/>
        <v>140.80000000000001</v>
      </c>
      <c r="M31" s="123">
        <f t="shared" si="17"/>
        <v>282.5</v>
      </c>
      <c r="N31" s="123">
        <f t="shared" si="17"/>
        <v>2791.2</v>
      </c>
      <c r="O31" s="123">
        <f t="shared" si="17"/>
        <v>2752.1</v>
      </c>
      <c r="P31" s="123">
        <f t="shared" si="17"/>
        <v>5543.3</v>
      </c>
    </row>
    <row r="32" spans="1:16" x14ac:dyDescent="0.3">
      <c r="A32" s="1" t="str">
        <f t="shared" ref="A32" si="18">A11</f>
        <v>40-44</v>
      </c>
      <c r="B32" s="123">
        <f t="shared" ref="B32:P32" si="19">ROUND(B11/1000,1)</f>
        <v>2045.7</v>
      </c>
      <c r="C32" s="123">
        <f t="shared" si="19"/>
        <v>2010.6</v>
      </c>
      <c r="D32" s="123">
        <f t="shared" si="19"/>
        <v>4056.3</v>
      </c>
      <c r="E32" s="123">
        <f t="shared" si="19"/>
        <v>192.5</v>
      </c>
      <c r="F32" s="123">
        <f t="shared" si="19"/>
        <v>191.4</v>
      </c>
      <c r="G32" s="123">
        <f t="shared" si="19"/>
        <v>383.9</v>
      </c>
      <c r="H32" s="123">
        <f t="shared" si="19"/>
        <v>86.7</v>
      </c>
      <c r="I32" s="123">
        <f t="shared" si="19"/>
        <v>75.2</v>
      </c>
      <c r="J32" s="123">
        <f t="shared" si="19"/>
        <v>161.9</v>
      </c>
      <c r="K32" s="123">
        <f t="shared" si="19"/>
        <v>154.4</v>
      </c>
      <c r="L32" s="123">
        <f t="shared" si="19"/>
        <v>156.4</v>
      </c>
      <c r="M32" s="123">
        <f t="shared" si="19"/>
        <v>310.7</v>
      </c>
      <c r="N32" s="123">
        <f t="shared" si="19"/>
        <v>2479.3000000000002</v>
      </c>
      <c r="O32" s="123">
        <f t="shared" si="19"/>
        <v>2433.6</v>
      </c>
      <c r="P32" s="123">
        <f t="shared" si="19"/>
        <v>4912.8</v>
      </c>
    </row>
    <row r="33" spans="1:16" x14ac:dyDescent="0.3">
      <c r="A33" s="1" t="str">
        <f t="shared" ref="A33" si="20">A12</f>
        <v>45-49</v>
      </c>
      <c r="B33" s="123">
        <f t="shared" ref="B33:P33" si="21">ROUND(B12/1000,1)</f>
        <v>1489.4</v>
      </c>
      <c r="C33" s="123">
        <f t="shared" si="21"/>
        <v>1471.5</v>
      </c>
      <c r="D33" s="123">
        <f t="shared" si="21"/>
        <v>2960.9</v>
      </c>
      <c r="E33" s="123">
        <f t="shared" si="21"/>
        <v>153</v>
      </c>
      <c r="F33" s="123">
        <f t="shared" si="21"/>
        <v>152.80000000000001</v>
      </c>
      <c r="G33" s="123">
        <f t="shared" si="21"/>
        <v>305.8</v>
      </c>
      <c r="H33" s="123">
        <f t="shared" si="21"/>
        <v>71.8</v>
      </c>
      <c r="I33" s="123">
        <f t="shared" si="21"/>
        <v>66.5</v>
      </c>
      <c r="J33" s="123">
        <f t="shared" si="21"/>
        <v>138.30000000000001</v>
      </c>
      <c r="K33" s="123">
        <f t="shared" si="21"/>
        <v>143.9</v>
      </c>
      <c r="L33" s="123">
        <f t="shared" si="21"/>
        <v>149.6</v>
      </c>
      <c r="M33" s="123">
        <f t="shared" si="21"/>
        <v>293.5</v>
      </c>
      <c r="N33" s="123">
        <f t="shared" si="21"/>
        <v>1858.1</v>
      </c>
      <c r="O33" s="123">
        <f t="shared" si="21"/>
        <v>1840.4</v>
      </c>
      <c r="P33" s="123">
        <f t="shared" si="21"/>
        <v>3698.5</v>
      </c>
    </row>
    <row r="34" spans="1:16" x14ac:dyDescent="0.3">
      <c r="A34" s="1" t="str">
        <f t="shared" ref="A34" si="22">A13</f>
        <v>50-54</v>
      </c>
      <c r="B34" s="123">
        <f t="shared" ref="B34:P34" si="23">ROUND(B13/1000,1)</f>
        <v>1145.4000000000001</v>
      </c>
      <c r="C34" s="123">
        <f t="shared" si="23"/>
        <v>1193.9000000000001</v>
      </c>
      <c r="D34" s="123">
        <f t="shared" si="23"/>
        <v>2339.3000000000002</v>
      </c>
      <c r="E34" s="123">
        <f t="shared" si="23"/>
        <v>143.6</v>
      </c>
      <c r="F34" s="123">
        <f t="shared" si="23"/>
        <v>146.1</v>
      </c>
      <c r="G34" s="123">
        <f t="shared" si="23"/>
        <v>289.8</v>
      </c>
      <c r="H34" s="123">
        <f t="shared" si="23"/>
        <v>61.7</v>
      </c>
      <c r="I34" s="123">
        <f t="shared" si="23"/>
        <v>60.8</v>
      </c>
      <c r="J34" s="123">
        <f t="shared" si="23"/>
        <v>122.5</v>
      </c>
      <c r="K34" s="123">
        <f t="shared" si="23"/>
        <v>166</v>
      </c>
      <c r="L34" s="123">
        <f t="shared" si="23"/>
        <v>173.9</v>
      </c>
      <c r="M34" s="123">
        <f t="shared" si="23"/>
        <v>339.9</v>
      </c>
      <c r="N34" s="123">
        <f t="shared" si="23"/>
        <v>1516.7</v>
      </c>
      <c r="O34" s="123">
        <f t="shared" si="23"/>
        <v>1574.7</v>
      </c>
      <c r="P34" s="123">
        <f t="shared" si="23"/>
        <v>3091.4</v>
      </c>
    </row>
    <row r="35" spans="1:16" x14ac:dyDescent="0.3">
      <c r="A35" s="1" t="str">
        <f t="shared" ref="A35" si="24">A14</f>
        <v>55-59</v>
      </c>
      <c r="B35" s="123">
        <f t="shared" ref="B35:P35" si="25">ROUND(B14/1000,1)</f>
        <v>815.1</v>
      </c>
      <c r="C35" s="123">
        <f t="shared" si="25"/>
        <v>976.1</v>
      </c>
      <c r="D35" s="123">
        <f t="shared" si="25"/>
        <v>1791.2</v>
      </c>
      <c r="E35" s="123">
        <f t="shared" si="25"/>
        <v>132.4</v>
      </c>
      <c r="F35" s="123">
        <f t="shared" si="25"/>
        <v>146.6</v>
      </c>
      <c r="G35" s="123">
        <f t="shared" si="25"/>
        <v>278.89999999999998</v>
      </c>
      <c r="H35" s="123">
        <f t="shared" si="25"/>
        <v>50.7</v>
      </c>
      <c r="I35" s="123">
        <f t="shared" si="25"/>
        <v>51.5</v>
      </c>
      <c r="J35" s="123">
        <f t="shared" si="25"/>
        <v>102.2</v>
      </c>
      <c r="K35" s="123">
        <f t="shared" si="25"/>
        <v>162.4</v>
      </c>
      <c r="L35" s="123">
        <f t="shared" si="25"/>
        <v>172.9</v>
      </c>
      <c r="M35" s="123">
        <f t="shared" si="25"/>
        <v>335.3</v>
      </c>
      <c r="N35" s="123">
        <f t="shared" si="25"/>
        <v>1160.5999999999999</v>
      </c>
      <c r="O35" s="123">
        <f t="shared" si="25"/>
        <v>1347.1</v>
      </c>
      <c r="P35" s="123">
        <f t="shared" si="25"/>
        <v>2507.6</v>
      </c>
    </row>
    <row r="36" spans="1:16" x14ac:dyDescent="0.3">
      <c r="A36" s="1" t="str">
        <f t="shared" ref="A36" si="26">A15</f>
        <v>60-64</v>
      </c>
      <c r="B36" s="123">
        <f t="shared" ref="B36:P36" si="27">ROUND(B15/1000,1)</f>
        <v>658.7</v>
      </c>
      <c r="C36" s="123">
        <f t="shared" si="27"/>
        <v>875.3</v>
      </c>
      <c r="D36" s="123">
        <f t="shared" si="27"/>
        <v>1534</v>
      </c>
      <c r="E36" s="123">
        <f t="shared" si="27"/>
        <v>110.1</v>
      </c>
      <c r="F36" s="123">
        <f t="shared" si="27"/>
        <v>131</v>
      </c>
      <c r="G36" s="123">
        <f t="shared" si="27"/>
        <v>241.1</v>
      </c>
      <c r="H36" s="123">
        <f t="shared" si="27"/>
        <v>40.5</v>
      </c>
      <c r="I36" s="123">
        <f t="shared" si="27"/>
        <v>44.8</v>
      </c>
      <c r="J36" s="123">
        <f t="shared" si="27"/>
        <v>85.3</v>
      </c>
      <c r="K36" s="123">
        <f t="shared" si="27"/>
        <v>146.30000000000001</v>
      </c>
      <c r="L36" s="123">
        <f t="shared" si="27"/>
        <v>161.5</v>
      </c>
      <c r="M36" s="123">
        <f t="shared" si="27"/>
        <v>307.8</v>
      </c>
      <c r="N36" s="123">
        <f t="shared" si="27"/>
        <v>955.6</v>
      </c>
      <c r="O36" s="123">
        <f t="shared" si="27"/>
        <v>1212.5</v>
      </c>
      <c r="P36" s="123">
        <f t="shared" si="27"/>
        <v>2168.1</v>
      </c>
    </row>
    <row r="37" spans="1:16" x14ac:dyDescent="0.3">
      <c r="A37" s="1" t="str">
        <f t="shared" ref="A37" si="28">A16</f>
        <v>65-69</v>
      </c>
      <c r="B37" s="123">
        <f t="shared" ref="B37:P37" si="29">ROUND(B16/1000,1)</f>
        <v>491.9</v>
      </c>
      <c r="C37" s="123">
        <f t="shared" si="29"/>
        <v>706.4</v>
      </c>
      <c r="D37" s="123">
        <f t="shared" si="29"/>
        <v>1198.3</v>
      </c>
      <c r="E37" s="123">
        <f t="shared" si="29"/>
        <v>77.2</v>
      </c>
      <c r="F37" s="123">
        <f t="shared" si="29"/>
        <v>104.2</v>
      </c>
      <c r="G37" s="123">
        <f t="shared" si="29"/>
        <v>181.4</v>
      </c>
      <c r="H37" s="123">
        <f t="shared" si="29"/>
        <v>30.3</v>
      </c>
      <c r="I37" s="123">
        <f t="shared" si="29"/>
        <v>38</v>
      </c>
      <c r="J37" s="123">
        <f t="shared" si="29"/>
        <v>68.3</v>
      </c>
      <c r="K37" s="123">
        <f t="shared" si="29"/>
        <v>137.4</v>
      </c>
      <c r="L37" s="123">
        <f t="shared" si="29"/>
        <v>155</v>
      </c>
      <c r="M37" s="123">
        <f t="shared" si="29"/>
        <v>292.39999999999998</v>
      </c>
      <c r="N37" s="123">
        <f t="shared" si="29"/>
        <v>736.8</v>
      </c>
      <c r="O37" s="123">
        <f t="shared" si="29"/>
        <v>1003.6</v>
      </c>
      <c r="P37" s="123">
        <f t="shared" si="29"/>
        <v>1740.4</v>
      </c>
    </row>
    <row r="38" spans="1:16" x14ac:dyDescent="0.3">
      <c r="A38" s="1" t="str">
        <f t="shared" ref="A38" si="30">A17</f>
        <v>70-74</v>
      </c>
      <c r="B38" s="123">
        <f t="shared" ref="B38:P38" si="31">ROUND(B17/1000,1)</f>
        <v>332</v>
      </c>
      <c r="C38" s="123">
        <f t="shared" si="31"/>
        <v>524</v>
      </c>
      <c r="D38" s="123">
        <f t="shared" si="31"/>
        <v>856</v>
      </c>
      <c r="E38" s="123">
        <f t="shared" si="31"/>
        <v>47.2</v>
      </c>
      <c r="F38" s="123">
        <f t="shared" si="31"/>
        <v>74.599999999999994</v>
      </c>
      <c r="G38" s="123">
        <f t="shared" si="31"/>
        <v>121.8</v>
      </c>
      <c r="H38" s="123">
        <f t="shared" si="31"/>
        <v>21.5</v>
      </c>
      <c r="I38" s="123">
        <f t="shared" si="31"/>
        <v>31.5</v>
      </c>
      <c r="J38" s="123">
        <f t="shared" si="31"/>
        <v>53</v>
      </c>
      <c r="K38" s="123">
        <f t="shared" si="31"/>
        <v>119.6</v>
      </c>
      <c r="L38" s="123">
        <f t="shared" si="31"/>
        <v>141</v>
      </c>
      <c r="M38" s="123">
        <f t="shared" si="31"/>
        <v>260.60000000000002</v>
      </c>
      <c r="N38" s="123">
        <f t="shared" si="31"/>
        <v>520.29999999999995</v>
      </c>
      <c r="O38" s="123">
        <f t="shared" si="31"/>
        <v>771.1</v>
      </c>
      <c r="P38" s="123">
        <f t="shared" si="31"/>
        <v>1291.4000000000001</v>
      </c>
    </row>
    <row r="39" spans="1:16" x14ac:dyDescent="0.3">
      <c r="A39" s="1" t="str">
        <f t="shared" ref="A39" si="32">A18</f>
        <v>75-79</v>
      </c>
      <c r="B39" s="123">
        <f t="shared" ref="B39:P39" si="33">ROUND(B18/1000,1)</f>
        <v>169.7</v>
      </c>
      <c r="C39" s="123">
        <f t="shared" si="33"/>
        <v>336.9</v>
      </c>
      <c r="D39" s="123">
        <f t="shared" si="33"/>
        <v>506.6</v>
      </c>
      <c r="E39" s="123">
        <f t="shared" si="33"/>
        <v>24.3</v>
      </c>
      <c r="F39" s="123">
        <f t="shared" si="33"/>
        <v>46</v>
      </c>
      <c r="G39" s="123">
        <f t="shared" si="33"/>
        <v>70.400000000000006</v>
      </c>
      <c r="H39" s="123">
        <f t="shared" si="33"/>
        <v>13.1</v>
      </c>
      <c r="I39" s="123">
        <f t="shared" si="33"/>
        <v>23.7</v>
      </c>
      <c r="J39" s="123">
        <f t="shared" si="33"/>
        <v>36.9</v>
      </c>
      <c r="K39" s="123">
        <f t="shared" si="33"/>
        <v>98.4</v>
      </c>
      <c r="L39" s="123">
        <f t="shared" si="33"/>
        <v>125.3</v>
      </c>
      <c r="M39" s="123">
        <f t="shared" si="33"/>
        <v>223.8</v>
      </c>
      <c r="N39" s="123">
        <f t="shared" si="33"/>
        <v>305.60000000000002</v>
      </c>
      <c r="O39" s="123">
        <f t="shared" si="33"/>
        <v>532</v>
      </c>
      <c r="P39" s="123">
        <f t="shared" si="33"/>
        <v>837.6</v>
      </c>
    </row>
    <row r="40" spans="1:16" x14ac:dyDescent="0.3">
      <c r="A40" s="1" t="str">
        <f t="shared" ref="A40" si="34">A19</f>
        <v>80+</v>
      </c>
      <c r="B40" s="123">
        <f t="shared" ref="B40:P40" si="35">ROUND(B19/1000,1)</f>
        <v>93.7</v>
      </c>
      <c r="C40" s="123">
        <f t="shared" si="35"/>
        <v>268.7</v>
      </c>
      <c r="D40" s="123">
        <f t="shared" si="35"/>
        <v>362.4</v>
      </c>
      <c r="E40" s="123">
        <f t="shared" si="35"/>
        <v>14.7</v>
      </c>
      <c r="F40" s="123">
        <f t="shared" si="35"/>
        <v>38.799999999999997</v>
      </c>
      <c r="G40" s="123">
        <f t="shared" si="35"/>
        <v>53.5</v>
      </c>
      <c r="H40" s="123">
        <f t="shared" si="35"/>
        <v>9.3000000000000007</v>
      </c>
      <c r="I40" s="123">
        <f t="shared" si="35"/>
        <v>24.3</v>
      </c>
      <c r="J40" s="123">
        <f t="shared" si="35"/>
        <v>33.6</v>
      </c>
      <c r="K40" s="123">
        <f t="shared" si="35"/>
        <v>115.4</v>
      </c>
      <c r="L40" s="123">
        <f t="shared" si="35"/>
        <v>182.5</v>
      </c>
      <c r="M40" s="123">
        <f t="shared" si="35"/>
        <v>297.89999999999998</v>
      </c>
      <c r="N40" s="123">
        <f t="shared" si="35"/>
        <v>233.1</v>
      </c>
      <c r="O40" s="123">
        <f t="shared" si="35"/>
        <v>514.29999999999995</v>
      </c>
      <c r="P40" s="123">
        <f t="shared" si="35"/>
        <v>747.4</v>
      </c>
    </row>
    <row r="41" spans="1:16" x14ac:dyDescent="0.3">
      <c r="A41" s="1">
        <f t="shared" ref="A41" si="36">A20</f>
        <v>0</v>
      </c>
      <c r="B41" s="123">
        <f t="shared" ref="B41:P41" si="37">(B20/1000)</f>
        <v>25525.334999999999</v>
      </c>
      <c r="C41" s="123">
        <f t="shared" si="37"/>
        <v>26390.831999999999</v>
      </c>
      <c r="D41" s="123">
        <f t="shared" si="37"/>
        <v>51916.167000000001</v>
      </c>
      <c r="E41" s="123">
        <f t="shared" si="37"/>
        <v>2631.62</v>
      </c>
      <c r="F41" s="123">
        <f t="shared" si="37"/>
        <v>2730.2719999999999</v>
      </c>
      <c r="G41" s="123">
        <f t="shared" si="37"/>
        <v>5361.8919999999998</v>
      </c>
      <c r="H41" s="123">
        <f t="shared" si="37"/>
        <v>876.38300000000004</v>
      </c>
      <c r="I41" s="123">
        <f t="shared" si="37"/>
        <v>846.673</v>
      </c>
      <c r="J41" s="123">
        <f t="shared" si="37"/>
        <v>1723.056</v>
      </c>
      <c r="K41" s="123">
        <f t="shared" si="37"/>
        <v>2177.8719999999998</v>
      </c>
      <c r="L41" s="123">
        <f t="shared" si="37"/>
        <v>2343.393</v>
      </c>
      <c r="M41" s="123">
        <f t="shared" si="37"/>
        <v>4521.2650000000003</v>
      </c>
      <c r="N41" s="123">
        <f t="shared" si="37"/>
        <v>31211.21</v>
      </c>
      <c r="O41" s="123">
        <f t="shared" si="37"/>
        <v>32311.17</v>
      </c>
      <c r="P41" s="123">
        <f t="shared" si="37"/>
        <v>63522.38</v>
      </c>
    </row>
  </sheetData>
  <mergeCells count="10">
    <mergeCell ref="B1:D1"/>
    <mergeCell ref="E1:G1"/>
    <mergeCell ref="H1:J1"/>
    <mergeCell ref="K1:M1"/>
    <mergeCell ref="N1:P1"/>
    <mergeCell ref="B22:D22"/>
    <mergeCell ref="E22:G22"/>
    <mergeCell ref="H22:J22"/>
    <mergeCell ref="K22:M22"/>
    <mergeCell ref="N22:P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MYPE by pop grp and sex</vt:lpstr>
      <vt:lpstr>Total Fertilty Rate</vt:lpstr>
      <vt:lpstr>MYPE by province</vt:lpstr>
      <vt:lpstr>International Net migration</vt:lpstr>
      <vt:lpstr>Mortality Indicators over time</vt:lpstr>
      <vt:lpstr>Births and deaths over time</vt:lpstr>
      <vt:lpstr>HIV Estimates over time</vt:lpstr>
      <vt:lpstr>Rate of Growth by age grp</vt:lpstr>
      <vt:lpstr>MYPE by pop grp age and sex</vt:lpstr>
      <vt:lpstr>inter provincial migration</vt:lpstr>
      <vt:lpstr>% distribution of prov overtime</vt:lpstr>
      <vt:lpstr>Povincial est by age and sex</vt:lpstr>
      <vt:lpstr>TFR by Province</vt:lpstr>
      <vt:lpstr>LE by gender and prov</vt:lpstr>
      <vt:lpstr>%children over time within prov</vt:lpstr>
      <vt:lpstr>%elderly overtime within prov</vt:lpstr>
      <vt:lpstr>Selected ages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Munthree</dc:creator>
  <cp:lastModifiedBy>Chantal Munthree</cp:lastModifiedBy>
  <cp:lastPrinted>2019-07-10T11:39:32Z</cp:lastPrinted>
  <dcterms:created xsi:type="dcterms:W3CDTF">2015-07-01T08:45:04Z</dcterms:created>
  <dcterms:modified xsi:type="dcterms:W3CDTF">2026-07-16T10:31:37Z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616250-01d4-40ab-a2e8-d4b03b0a4768_Enabled">
    <vt:lpwstr>True</vt:lpwstr>
  </property>
  <property fmtid="{D5CDD505-2E9C-101B-9397-08002B2CF9AE}" pid="3" name="MSIP_Label_a4616250-01d4-40ab-a2e8-d4b03b0a4768_SiteId">
    <vt:lpwstr>ca38a9e5-8ce2-41e8-a41e-647c7b50db4a</vt:lpwstr>
  </property>
  <property fmtid="{D5CDD505-2E9C-101B-9397-08002B2CF9AE}" pid="4" name="MSIP_Label_a4616250-01d4-40ab-a2e8-d4b03b0a4768_Owner">
    <vt:lpwstr>ChantalMu@statssa.gov.za</vt:lpwstr>
  </property>
  <property fmtid="{D5CDD505-2E9C-101B-9397-08002B2CF9AE}" pid="5" name="MSIP_Label_a4616250-01d4-40ab-a2e8-d4b03b0a4768_SetDate">
    <vt:lpwstr>2021-04-12T09:41:58.1977884Z</vt:lpwstr>
  </property>
  <property fmtid="{D5CDD505-2E9C-101B-9397-08002B2CF9AE}" pid="6" name="MSIP_Label_a4616250-01d4-40ab-a2e8-d4b03b0a4768_Name">
    <vt:lpwstr>Personal</vt:lpwstr>
  </property>
  <property fmtid="{D5CDD505-2E9C-101B-9397-08002B2CF9AE}" pid="7" name="MSIP_Label_a4616250-01d4-40ab-a2e8-d4b03b0a4768_Application">
    <vt:lpwstr>Microsoft Azure Information Protection</vt:lpwstr>
  </property>
  <property fmtid="{D5CDD505-2E9C-101B-9397-08002B2CF9AE}" pid="8" name="MSIP_Label_a4616250-01d4-40ab-a2e8-d4b03b0a4768_ActionId">
    <vt:lpwstr>ed937fc6-d33e-464e-a61c-26e8a53ca974</vt:lpwstr>
  </property>
  <property fmtid="{D5CDD505-2E9C-101B-9397-08002B2CF9AE}" pid="9" name="MSIP_Label_a4616250-01d4-40ab-a2e8-d4b03b0a4768_Extended_MSFT_Method">
    <vt:lpwstr>Automatic</vt:lpwstr>
  </property>
  <property fmtid="{D5CDD505-2E9C-101B-9397-08002B2CF9AE}" pid="10" name="Sensitivity">
    <vt:lpwstr>Personal</vt:lpwstr>
  </property>
</Properties>
</file>